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pssk-my.sharepoint.com/personal/ps0381_sepsas_sk/Documents/Dokumenty/Vedenia_prenosy/Cezhraničné prenosy_cez_PS_SR/Cezhraničné výmeny merané na zverejnenie/"/>
    </mc:Choice>
  </mc:AlternateContent>
  <xr:revisionPtr revIDLastSave="8" documentId="13_ncr:1_{489497DA-7582-4703-9840-B3F0AC7FFC31}" xr6:coauthVersionLast="47" xr6:coauthVersionMax="47" xr10:uidLastSave="{CEBC6748-1B32-48E2-B874-96C531A3F7D3}"/>
  <bookViews>
    <workbookView xWindow="28680" yWindow="-120" windowWidth="29040" windowHeight="15840" xr2:uid="{00000000-000D-0000-FFFF-FFFF00000000}"/>
  </bookViews>
  <sheets>
    <sheet name="Hárok1" sheetId="1" r:id="rId1"/>
    <sheet name="Hárok2" sheetId="2" r:id="rId2"/>
    <sheet name="Grafy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2" i="1" l="1"/>
  <c r="H52" i="1"/>
  <c r="G52" i="1"/>
  <c r="E52" i="1"/>
  <c r="D52" i="1"/>
  <c r="C52" i="1"/>
  <c r="B52" i="1"/>
  <c r="I5" i="2"/>
  <c r="I6" i="2"/>
  <c r="I7" i="2"/>
  <c r="I8" i="2"/>
  <c r="I9" i="2"/>
  <c r="I10" i="2"/>
  <c r="I11" i="2"/>
  <c r="I12" i="2"/>
  <c r="I13" i="2"/>
  <c r="I14" i="2"/>
  <c r="I15" i="2"/>
  <c r="I4" i="2"/>
  <c r="G5" i="2"/>
  <c r="G6" i="2"/>
  <c r="G7" i="2"/>
  <c r="G8" i="2"/>
  <c r="G9" i="2"/>
  <c r="G10" i="2"/>
  <c r="G11" i="2"/>
  <c r="G12" i="2"/>
  <c r="G13" i="2"/>
  <c r="G14" i="2"/>
  <c r="G15" i="2"/>
  <c r="G4" i="2"/>
  <c r="G16" i="2" s="1"/>
  <c r="E5" i="2"/>
  <c r="E6" i="2"/>
  <c r="E7" i="2"/>
  <c r="E8" i="2"/>
  <c r="E9" i="2"/>
  <c r="E10" i="2"/>
  <c r="E11" i="2"/>
  <c r="E12" i="2"/>
  <c r="E13" i="2"/>
  <c r="E14" i="2"/>
  <c r="E15" i="2"/>
  <c r="E4" i="2"/>
  <c r="C5" i="2"/>
  <c r="C6" i="2"/>
  <c r="C7" i="2"/>
  <c r="C8" i="2"/>
  <c r="C9" i="2"/>
  <c r="C10" i="2"/>
  <c r="C11" i="2"/>
  <c r="C12" i="2"/>
  <c r="C13" i="2"/>
  <c r="C14" i="2"/>
  <c r="C15" i="2"/>
  <c r="C4" i="2"/>
  <c r="I18" i="1"/>
  <c r="H18" i="1"/>
  <c r="G18" i="1"/>
  <c r="F18" i="1"/>
  <c r="E18" i="1"/>
  <c r="D18" i="1"/>
  <c r="C18" i="1"/>
  <c r="B18" i="1"/>
  <c r="K15" i="1"/>
  <c r="J15" i="1"/>
  <c r="L15" i="1" s="1"/>
  <c r="J6" i="1"/>
  <c r="J7" i="1"/>
  <c r="K6" i="1"/>
  <c r="L6" i="1" s="1"/>
  <c r="K7" i="1"/>
  <c r="L7" i="1" s="1"/>
  <c r="J8" i="1"/>
  <c r="K8" i="1"/>
  <c r="L8" i="1" s="1"/>
  <c r="J9" i="1"/>
  <c r="K9" i="1"/>
  <c r="J10" i="1"/>
  <c r="L10" i="1" s="1"/>
  <c r="K10" i="1"/>
  <c r="J11" i="1"/>
  <c r="L11" i="1" s="1"/>
  <c r="K11" i="1"/>
  <c r="J12" i="1"/>
  <c r="L12" i="1" s="1"/>
  <c r="K12" i="1"/>
  <c r="J13" i="1"/>
  <c r="K13" i="1"/>
  <c r="J14" i="1"/>
  <c r="L14" i="1" s="1"/>
  <c r="K14" i="1"/>
  <c r="J16" i="1"/>
  <c r="L16" i="1" s="1"/>
  <c r="K16" i="1"/>
  <c r="J17" i="1"/>
  <c r="L17" i="1" s="1"/>
  <c r="K17" i="1"/>
  <c r="B23" i="1"/>
  <c r="B4" i="2" s="1"/>
  <c r="C23" i="1"/>
  <c r="D4" i="2"/>
  <c r="C24" i="1"/>
  <c r="D5" i="2" s="1"/>
  <c r="D23" i="1"/>
  <c r="F4" i="2" s="1"/>
  <c r="D24" i="1"/>
  <c r="F5" i="2"/>
  <c r="E23" i="1"/>
  <c r="H4" i="2"/>
  <c r="B24" i="1"/>
  <c r="B5" i="2" s="1"/>
  <c r="E24" i="1"/>
  <c r="H5" i="2" s="1"/>
  <c r="B25" i="1"/>
  <c r="B6" i="2"/>
  <c r="C25" i="1"/>
  <c r="D6" i="2"/>
  <c r="D25" i="1"/>
  <c r="F6" i="2" s="1"/>
  <c r="E25" i="1"/>
  <c r="H6" i="2" s="1"/>
  <c r="B26" i="1"/>
  <c r="B7" i="2" s="1"/>
  <c r="C26" i="1"/>
  <c r="D7" i="2"/>
  <c r="D26" i="1"/>
  <c r="F7" i="2" s="1"/>
  <c r="E26" i="1"/>
  <c r="H7" i="2" s="1"/>
  <c r="B27" i="1"/>
  <c r="B8" i="2"/>
  <c r="C27" i="1"/>
  <c r="D8" i="2" s="1"/>
  <c r="D27" i="1"/>
  <c r="F8" i="2" s="1"/>
  <c r="E27" i="1"/>
  <c r="H8" i="2" s="1"/>
  <c r="B28" i="1"/>
  <c r="B9" i="2"/>
  <c r="C28" i="1"/>
  <c r="D9" i="2" s="1"/>
  <c r="D28" i="1"/>
  <c r="F9" i="2" s="1"/>
  <c r="E28" i="1"/>
  <c r="H9" i="2" s="1"/>
  <c r="B29" i="1"/>
  <c r="B10" i="2"/>
  <c r="C29" i="1"/>
  <c r="D10" i="2"/>
  <c r="D29" i="1"/>
  <c r="F10" i="2" s="1"/>
  <c r="E29" i="1"/>
  <c r="H10" i="2" s="1"/>
  <c r="B30" i="1"/>
  <c r="B11" i="2" s="1"/>
  <c r="C30" i="1"/>
  <c r="D11" i="2"/>
  <c r="D30" i="1"/>
  <c r="E30" i="1"/>
  <c r="H11" i="2"/>
  <c r="B31" i="1"/>
  <c r="B12" i="2"/>
  <c r="C31" i="1"/>
  <c r="D12" i="2"/>
  <c r="D31" i="1"/>
  <c r="E31" i="1"/>
  <c r="H12" i="2" s="1"/>
  <c r="B32" i="1"/>
  <c r="B13" i="2" s="1"/>
  <c r="C32" i="1"/>
  <c r="D13" i="2"/>
  <c r="D32" i="1"/>
  <c r="F13" i="2" s="1"/>
  <c r="E32" i="1"/>
  <c r="H13" i="2" s="1"/>
  <c r="B33" i="1"/>
  <c r="B14" i="2" s="1"/>
  <c r="C33" i="1"/>
  <c r="D14" i="2"/>
  <c r="D33" i="1"/>
  <c r="F14" i="2"/>
  <c r="E33" i="1"/>
  <c r="H14" i="2" s="1"/>
  <c r="B34" i="1"/>
  <c r="B15" i="2" s="1"/>
  <c r="C34" i="1"/>
  <c r="D34" i="1"/>
  <c r="F15" i="2"/>
  <c r="E34" i="1"/>
  <c r="H15" i="2" s="1"/>
  <c r="F11" i="2"/>
  <c r="L13" i="1"/>
  <c r="F12" i="2"/>
  <c r="B35" i="1" l="1"/>
  <c r="L9" i="1"/>
  <c r="E35" i="1"/>
  <c r="B16" i="2"/>
  <c r="F16" i="2"/>
  <c r="C35" i="1"/>
  <c r="K18" i="1"/>
  <c r="L18" i="1"/>
  <c r="H16" i="2"/>
  <c r="D35" i="1"/>
  <c r="I16" i="2"/>
  <c r="C16" i="2"/>
  <c r="J18" i="1"/>
  <c r="D15" i="2"/>
  <c r="D16" i="2" s="1"/>
  <c r="E16" i="2"/>
</calcChain>
</file>

<file path=xl/sharedStrings.xml><?xml version="1.0" encoding="utf-8"?>
<sst xmlns="http://schemas.openxmlformats.org/spreadsheetml/2006/main" count="52" uniqueCount="21">
  <si>
    <t>Spolu</t>
  </si>
  <si>
    <t>import</t>
  </si>
  <si>
    <t>export</t>
  </si>
  <si>
    <t>HU</t>
  </si>
  <si>
    <t>UA</t>
  </si>
  <si>
    <t>PL</t>
  </si>
  <si>
    <t>mesiac</t>
  </si>
  <si>
    <t>Saldo</t>
  </si>
  <si>
    <t>month</t>
  </si>
  <si>
    <t>CZ</t>
  </si>
  <si>
    <t>Spolu / Total</t>
  </si>
  <si>
    <t>Saldo /Balance/</t>
  </si>
  <si>
    <t>PS SR - Prenosová sústava Slovenskej republiky / TS SR - Transmission system of Slovak Republic</t>
  </si>
  <si>
    <t>Saldo: Export + / Import -</t>
  </si>
  <si>
    <t>Scheduled commercial cross-border exchanges of electricity on the level of TS SR (220 and 400 kV lines, MWh)</t>
  </si>
  <si>
    <t>Plánované obchodné hodnoty cezhraničných výmen elektriny na úrovni PS SR (220 a 400 kV vedenia, MWh)</t>
  </si>
  <si>
    <t>OBCHODNÉ CEZHRANIČNÉ VÝMENY PS SR (SALDO, MWh)</t>
  </si>
  <si>
    <r>
      <rPr>
        <b/>
        <sz val="13"/>
        <rFont val="Arial CE"/>
        <charset val="238"/>
      </rPr>
      <t>Rok (Year)</t>
    </r>
    <r>
      <rPr>
        <b/>
        <sz val="13"/>
        <color indexed="56"/>
        <rFont val="Arial CE"/>
        <family val="2"/>
        <charset val="238"/>
      </rPr>
      <t xml:space="preserve"> </t>
    </r>
    <r>
      <rPr>
        <b/>
        <sz val="14"/>
        <color indexed="36"/>
        <rFont val="Arial CE"/>
        <charset val="238"/>
      </rPr>
      <t>2023</t>
    </r>
  </si>
  <si>
    <t>SALDO  (Balance) 2023</t>
  </si>
  <si>
    <t>SALDO (Balance) 2022</t>
  </si>
  <si>
    <t>Rok (Year)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</si>
</sst>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b/>
      <sz val="13"/>
      <color indexed="56"/>
      <name val="Arial CE"/>
      <family val="2"/>
      <charset val="238"/>
    </font>
    <font>
      <b/>
      <sz val="13"/>
      <name val="Arial CE"/>
      <family val="2"/>
      <charset val="238"/>
    </font>
    <font>
      <b/>
      <sz val="13"/>
      <name val="Arial CE"/>
      <charset val="238"/>
    </font>
    <font>
      <b/>
      <sz val="14"/>
      <color indexed="36"/>
      <name val="Arial CE"/>
      <charset val="238"/>
    </font>
    <font>
      <b/>
      <sz val="10"/>
      <color rgb="FFC00000"/>
      <name val="Arial CE"/>
      <charset val="238"/>
    </font>
    <font>
      <sz val="10"/>
      <color theme="5" tint="-0.499984740745262"/>
      <name val="Arial CE"/>
      <charset val="238"/>
    </font>
    <font>
      <b/>
      <sz val="13"/>
      <color rgb="FF002060"/>
      <name val="Arial CE"/>
      <charset val="238"/>
    </font>
    <font>
      <b/>
      <sz val="13"/>
      <color rgb="FF002060"/>
      <name val="Arial CE"/>
      <family val="2"/>
      <charset val="238"/>
    </font>
    <font>
      <b/>
      <sz val="10"/>
      <color rgb="FFC00000"/>
      <name val="Arial CE"/>
      <family val="2"/>
      <charset val="238"/>
    </font>
    <font>
      <b/>
      <sz val="11"/>
      <color theme="1" tint="0.14999847407452621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3" fontId="1" fillId="0" borderId="4" xfId="0" applyNumberFormat="1" applyFont="1" applyFill="1" applyBorder="1" applyAlignment="1"/>
    <xf numFmtId="3" fontId="1" fillId="0" borderId="0" xfId="0" applyNumberFormat="1" applyFont="1" applyFill="1" applyBorder="1" applyAlignment="1"/>
    <xf numFmtId="3" fontId="1" fillId="0" borderId="8" xfId="0" applyNumberFormat="1" applyFont="1" applyFill="1" applyBorder="1" applyAlignment="1"/>
    <xf numFmtId="3" fontId="1" fillId="0" borderId="1" xfId="0" applyNumberFormat="1" applyFont="1" applyFill="1" applyBorder="1" applyAlignment="1"/>
    <xf numFmtId="3" fontId="1" fillId="0" borderId="2" xfId="0" applyNumberFormat="1" applyFont="1" applyFill="1" applyBorder="1" applyAlignment="1"/>
    <xf numFmtId="3" fontId="1" fillId="0" borderId="3" xfId="0" applyNumberFormat="1" applyFont="1" applyFill="1" applyBorder="1" applyAlignment="1"/>
    <xf numFmtId="3" fontId="1" fillId="0" borderId="6" xfId="0" applyNumberFormat="1" applyFont="1" applyFill="1" applyBorder="1" applyAlignment="1"/>
    <xf numFmtId="3" fontId="1" fillId="0" borderId="9" xfId="0" applyNumberFormat="1" applyFont="1" applyFill="1" applyBorder="1" applyAlignment="1"/>
    <xf numFmtId="3" fontId="1" fillId="0" borderId="10" xfId="0" applyNumberFormat="1" applyFont="1" applyFill="1" applyBorder="1" applyAlignment="1"/>
    <xf numFmtId="3" fontId="1" fillId="0" borderId="5" xfId="0" applyNumberFormat="1" applyFont="1" applyFill="1" applyBorder="1" applyAlignment="1"/>
    <xf numFmtId="3" fontId="1" fillId="0" borderId="11" xfId="0" applyNumberFormat="1" applyFont="1" applyFill="1" applyBorder="1" applyAlignment="1"/>
    <xf numFmtId="3" fontId="1" fillId="0" borderId="12" xfId="0" applyNumberFormat="1" applyFont="1" applyFill="1" applyBorder="1" applyAlignment="1"/>
    <xf numFmtId="3" fontId="1" fillId="0" borderId="11" xfId="0" applyNumberFormat="1" applyFont="1" applyBorder="1" applyAlignment="1">
      <alignment horizontal="right"/>
    </xf>
    <xf numFmtId="3" fontId="1" fillId="0" borderId="12" xfId="0" applyNumberFormat="1" applyFont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3" fontId="1" fillId="0" borderId="8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3" fontId="1" fillId="0" borderId="2" xfId="0" applyNumberFormat="1" applyFont="1" applyFill="1" applyBorder="1" applyAlignment="1">
      <alignment horizontal="right"/>
    </xf>
    <xf numFmtId="3" fontId="1" fillId="0" borderId="3" xfId="0" applyNumberFormat="1" applyFont="1" applyFill="1" applyBorder="1" applyAlignment="1">
      <alignment horizontal="right"/>
    </xf>
    <xf numFmtId="3" fontId="1" fillId="0" borderId="4" xfId="0" applyNumberFormat="1" applyFont="1" applyFill="1" applyBorder="1" applyAlignment="1">
      <alignment horizontal="right"/>
    </xf>
    <xf numFmtId="3" fontId="1" fillId="0" borderId="9" xfId="0" applyNumberFormat="1" applyFont="1" applyFill="1" applyBorder="1" applyAlignment="1">
      <alignment horizontal="right"/>
    </xf>
    <xf numFmtId="3" fontId="1" fillId="0" borderId="4" xfId="0" applyNumberFormat="1" applyFont="1" applyBorder="1"/>
    <xf numFmtId="3" fontId="1" fillId="0" borderId="13" xfId="0" applyNumberFormat="1" applyFont="1" applyBorder="1"/>
    <xf numFmtId="3" fontId="1" fillId="0" borderId="0" xfId="0" applyNumberFormat="1" applyFont="1" applyBorder="1"/>
    <xf numFmtId="3" fontId="1" fillId="0" borderId="1" xfId="0" applyNumberFormat="1" applyFont="1" applyBorder="1"/>
    <xf numFmtId="3" fontId="1" fillId="0" borderId="7" xfId="0" applyNumberFormat="1" applyFont="1" applyBorder="1"/>
    <xf numFmtId="3" fontId="1" fillId="0" borderId="2" xfId="0" applyNumberFormat="1" applyFont="1" applyBorder="1"/>
    <xf numFmtId="3" fontId="1" fillId="3" borderId="1" xfId="0" applyNumberFormat="1" applyFont="1" applyFill="1" applyBorder="1"/>
    <xf numFmtId="3" fontId="1" fillId="3" borderId="7" xfId="0" applyNumberFormat="1" applyFont="1" applyFill="1" applyBorder="1"/>
    <xf numFmtId="3" fontId="1" fillId="3" borderId="2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0" fontId="0" fillId="0" borderId="0" xfId="0" applyFill="1"/>
    <xf numFmtId="3" fontId="1" fillId="0" borderId="1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4" xfId="0" applyFont="1" applyBorder="1"/>
    <xf numFmtId="3" fontId="0" fillId="0" borderId="15" xfId="0" applyNumberFormat="1" applyBorder="1"/>
    <xf numFmtId="3" fontId="0" fillId="0" borderId="0" xfId="0" applyNumberFormat="1" applyBorder="1"/>
    <xf numFmtId="0" fontId="4" fillId="0" borderId="16" xfId="0" applyFont="1" applyBorder="1"/>
    <xf numFmtId="3" fontId="0" fillId="0" borderId="17" xfId="0" applyNumberFormat="1" applyBorder="1"/>
    <xf numFmtId="0" fontId="4" fillId="0" borderId="4" xfId="0" applyFont="1" applyBorder="1" applyAlignment="1">
      <alignment horizontal="center"/>
    </xf>
    <xf numFmtId="3" fontId="0" fillId="0" borderId="8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2" xfId="0" applyNumberFormat="1" applyBorder="1"/>
    <xf numFmtId="3" fontId="0" fillId="0" borderId="3" xfId="0" applyNumberFormat="1" applyBorder="1"/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0" fillId="0" borderId="14" xfId="0" applyNumberFormat="1" applyBorder="1"/>
    <xf numFmtId="3" fontId="0" fillId="0" borderId="16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0" fontId="4" fillId="2" borderId="4" xfId="0" applyFont="1" applyFill="1" applyBorder="1" applyAlignment="1">
      <alignment horizontal="center"/>
    </xf>
    <xf numFmtId="0" fontId="9" fillId="0" borderId="0" xfId="0" applyFont="1" applyFill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3" fontId="1" fillId="4" borderId="1" xfId="0" applyNumberFormat="1" applyFont="1" applyFill="1" applyBorder="1"/>
    <xf numFmtId="3" fontId="1" fillId="4" borderId="22" xfId="0" applyNumberFormat="1" applyFont="1" applyFill="1" applyBorder="1"/>
    <xf numFmtId="3" fontId="1" fillId="4" borderId="1" xfId="0" applyNumberFormat="1" applyFont="1" applyFill="1" applyBorder="1" applyAlignment="1">
      <alignment horizontal="right"/>
    </xf>
    <xf numFmtId="3" fontId="1" fillId="4" borderId="22" xfId="0" applyNumberFormat="1" applyFont="1" applyFill="1" applyBorder="1" applyAlignment="1">
      <alignment horizontal="right"/>
    </xf>
    <xf numFmtId="0" fontId="4" fillId="2" borderId="23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3" fontId="1" fillId="4" borderId="21" xfId="0" applyNumberFormat="1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/>
    <xf numFmtId="3" fontId="1" fillId="0" borderId="0" xfId="0" applyNumberFormat="1" applyFont="1" applyFill="1" applyBorder="1"/>
    <xf numFmtId="3" fontId="1" fillId="3" borderId="22" xfId="0" applyNumberFormat="1" applyFont="1" applyFill="1" applyBorder="1"/>
    <xf numFmtId="0" fontId="4" fillId="0" borderId="0" xfId="0" applyFont="1" applyAlignment="1">
      <alignment horizontal="left"/>
    </xf>
    <xf numFmtId="3" fontId="1" fillId="3" borderId="24" xfId="0" applyNumberFormat="1" applyFont="1" applyFill="1" applyBorder="1" applyAlignment="1">
      <alignment horizontal="right"/>
    </xf>
    <xf numFmtId="3" fontId="1" fillId="3" borderId="25" xfId="0" applyNumberFormat="1" applyFont="1" applyFill="1" applyBorder="1" applyAlignment="1">
      <alignment horizontal="right"/>
    </xf>
    <xf numFmtId="3" fontId="1" fillId="3" borderId="26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10" fillId="0" borderId="0" xfId="0" applyFont="1"/>
    <xf numFmtId="49" fontId="1" fillId="0" borderId="0" xfId="0" applyNumberFormat="1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9" fontId="13" fillId="0" borderId="9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4" fillId="0" borderId="2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ELECTRICITY MONTHLY SCHEDULED EXCHANGES (BALANCE) </a:t>
            </a:r>
            <a:r>
              <a:rPr lang="sk-SK" sz="1200" b="1" i="0" u="none" strike="noStrike" baseline="0">
                <a:solidFill>
                  <a:srgbClr val="993300"/>
                </a:solidFill>
                <a:latin typeface="Calibri"/>
                <a:cs typeface="Calibri"/>
              </a:rPr>
              <a:t>CZ - SK</a:t>
            </a:r>
          </a:p>
        </c:rich>
      </c:tx>
      <c:layout>
        <c:manualLayout>
          <c:xMode val="edge"/>
          <c:yMode val="edge"/>
          <c:x val="0.16559830377074752"/>
          <c:y val="2.2624517976308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85333991370736"/>
          <c:y val="0.16753542119452264"/>
          <c:w val="0.72331359221123004"/>
          <c:h val="0.790599874110758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Hárok2!$B$3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val>
            <c:numRef>
              <c:f>Hárok2!$B$4:$B$15</c:f>
              <c:numCache>
                <c:formatCode>#,##0</c:formatCode>
                <c:ptCount val="12"/>
                <c:pt idx="0">
                  <c:v>-386324.7</c:v>
                </c:pt>
                <c:pt idx="1">
                  <c:v>-308766.10000000033</c:v>
                </c:pt>
                <c:pt idx="2">
                  <c:v>-147387.69999999992</c:v>
                </c:pt>
                <c:pt idx="3">
                  <c:v>-129446.50000000004</c:v>
                </c:pt>
                <c:pt idx="4">
                  <c:v>-32010.300000000017</c:v>
                </c:pt>
                <c:pt idx="5">
                  <c:v>-10652.399999999994</c:v>
                </c:pt>
                <c:pt idx="6">
                  <c:v>-243010.39999999967</c:v>
                </c:pt>
                <c:pt idx="7">
                  <c:v>-94879.300000000148</c:v>
                </c:pt>
                <c:pt idx="8">
                  <c:v>-89468.199999999983</c:v>
                </c:pt>
                <c:pt idx="9">
                  <c:v>-370007.50000000006</c:v>
                </c:pt>
                <c:pt idx="10">
                  <c:v>-259810.19999999975</c:v>
                </c:pt>
                <c:pt idx="11">
                  <c:v>-410897.99999999965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BC-46E2-A4B4-034FE755715C}"/>
            </c:ext>
          </c:extLst>
        </c:ser>
        <c:ser>
          <c:idx val="2"/>
          <c:order val="1"/>
          <c:tx>
            <c:strRef>
              <c:f>Hárok2!$C$3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val>
            <c:numRef>
              <c:f>Hárok2!$C$4:$C$15</c:f>
              <c:numCache>
                <c:formatCode>#,##0</c:formatCode>
                <c:ptCount val="12"/>
                <c:pt idx="0">
                  <c:v>-966359.00000000012</c:v>
                </c:pt>
                <c:pt idx="1">
                  <c:v>-993646.49999999895</c:v>
                </c:pt>
                <c:pt idx="2">
                  <c:v>-1069792.0999999996</c:v>
                </c:pt>
                <c:pt idx="3">
                  <c:v>-854149.80000000016</c:v>
                </c:pt>
                <c:pt idx="4">
                  <c:v>-778070.60000000079</c:v>
                </c:pt>
                <c:pt idx="5">
                  <c:v>-634260.29999999958</c:v>
                </c:pt>
                <c:pt idx="6">
                  <c:v>-464594.50000000017</c:v>
                </c:pt>
                <c:pt idx="7">
                  <c:v>-393179.59999999986</c:v>
                </c:pt>
                <c:pt idx="8">
                  <c:v>-496463.8</c:v>
                </c:pt>
                <c:pt idx="9">
                  <c:v>-507720.8000000004</c:v>
                </c:pt>
                <c:pt idx="10">
                  <c:v>-565897.79999999981</c:v>
                </c:pt>
                <c:pt idx="11">
                  <c:v>-478103.2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BC-46E2-A4B4-034FE7557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6422495"/>
        <c:axId val="1"/>
      </c:barChart>
      <c:catAx>
        <c:axId val="12564224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  <c:max val="100000"/>
          <c:min val="-15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k-SK"/>
                  <a:t>MWh</a:t>
                </a:r>
              </a:p>
            </c:rich>
          </c:tx>
          <c:layout>
            <c:manualLayout>
              <c:xMode val="edge"/>
              <c:yMode val="edge"/>
              <c:x val="2.3741605253080021E-3"/>
              <c:y val="0.4996941218124860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1256422495"/>
        <c:crosses val="autoZero"/>
        <c:crossBetween val="between"/>
        <c:majorUnit val="100000"/>
      </c:valAx>
    </c:plotArea>
    <c:legend>
      <c:legendPos val="r"/>
      <c:layout>
        <c:manualLayout>
          <c:xMode val="edge"/>
          <c:yMode val="edge"/>
          <c:x val="0.89857725969307212"/>
          <c:y val="0.47214076246334313"/>
          <c:w val="8.7188612099644125E-2"/>
          <c:h val="0.1407624633431084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k-SK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k-SK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ELECTRICITY MONTHLY SCHEDULED EXCHANGES (BALANCE) </a:t>
            </a:r>
            <a:r>
              <a:rPr lang="sk-SK" sz="1200" b="1" i="0" u="none" strike="noStrike" baseline="0">
                <a:solidFill>
                  <a:srgbClr val="993300"/>
                </a:solidFill>
                <a:latin typeface="Calibri"/>
                <a:cs typeface="Calibri"/>
              </a:rPr>
              <a:t>HU - SK</a:t>
            </a:r>
          </a:p>
        </c:rich>
      </c:tx>
      <c:layout>
        <c:manualLayout>
          <c:xMode val="edge"/>
          <c:yMode val="edge"/>
          <c:x val="0.16559830377074752"/>
          <c:y val="2.26245188739162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85333991370736"/>
          <c:y val="0.16753542119452272"/>
          <c:w val="0.72331359221122982"/>
          <c:h val="0.790599874110758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Hárok2!$D$3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val>
            <c:numRef>
              <c:f>Hárok2!$D$4:$D$15</c:f>
              <c:numCache>
                <c:formatCode>#,##0</c:formatCode>
                <c:ptCount val="12"/>
                <c:pt idx="0">
                  <c:v>867906.05000000086</c:v>
                </c:pt>
                <c:pt idx="1">
                  <c:v>745628.77499999851</c:v>
                </c:pt>
                <c:pt idx="2">
                  <c:v>584533.92500000028</c:v>
                </c:pt>
                <c:pt idx="3">
                  <c:v>367608.00000000035</c:v>
                </c:pt>
                <c:pt idx="4">
                  <c:v>358495.17500000005</c:v>
                </c:pt>
                <c:pt idx="5">
                  <c:v>-50962.19999999975</c:v>
                </c:pt>
                <c:pt idx="6">
                  <c:v>487187.72500000038</c:v>
                </c:pt>
                <c:pt idx="7">
                  <c:v>394976.72499999998</c:v>
                </c:pt>
                <c:pt idx="8">
                  <c:v>307367.22499999998</c:v>
                </c:pt>
                <c:pt idx="9">
                  <c:v>1053979.7500000009</c:v>
                </c:pt>
                <c:pt idx="10">
                  <c:v>791291.8</c:v>
                </c:pt>
                <c:pt idx="11">
                  <c:v>1116586.7999999996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37-48AD-B7F8-CF5E4AEEE2E0}"/>
            </c:ext>
          </c:extLst>
        </c:ser>
        <c:ser>
          <c:idx val="2"/>
          <c:order val="1"/>
          <c:tx>
            <c:strRef>
              <c:f>Hárok2!$E$3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val>
            <c:numRef>
              <c:f>Hárok2!$E$4:$E$15</c:f>
              <c:numCache>
                <c:formatCode>#,##0</c:formatCode>
                <c:ptCount val="12"/>
                <c:pt idx="0">
                  <c:v>1427269.3999999994</c:v>
                </c:pt>
                <c:pt idx="1">
                  <c:v>1449616.3999999997</c:v>
                </c:pt>
                <c:pt idx="2">
                  <c:v>1418433.3000000005</c:v>
                </c:pt>
                <c:pt idx="3">
                  <c:v>1193446.2000000007</c:v>
                </c:pt>
                <c:pt idx="4">
                  <c:v>1115427.899999999</c:v>
                </c:pt>
                <c:pt idx="5">
                  <c:v>726641.60000000079</c:v>
                </c:pt>
                <c:pt idx="6">
                  <c:v>748162.09999999986</c:v>
                </c:pt>
                <c:pt idx="7">
                  <c:v>721148.89999999932</c:v>
                </c:pt>
                <c:pt idx="8">
                  <c:v>802188.70000000065</c:v>
                </c:pt>
                <c:pt idx="9">
                  <c:v>1119913.8999999992</c:v>
                </c:pt>
                <c:pt idx="10">
                  <c:v>1063413.3749999993</c:v>
                </c:pt>
                <c:pt idx="11">
                  <c:v>812903.22500000068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37-48AD-B7F8-CF5E4AEEE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5961423"/>
        <c:axId val="1"/>
      </c:barChart>
      <c:catAx>
        <c:axId val="19259614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  <c:max val="1500000"/>
          <c:min val="-2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k-SK"/>
                  <a:t>MWh</a:t>
                </a:r>
              </a:p>
            </c:rich>
          </c:tx>
          <c:layout>
            <c:manualLayout>
              <c:xMode val="edge"/>
              <c:yMode val="edge"/>
              <c:x val="2.3741605253080021E-3"/>
              <c:y val="0.499694068853638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1925961423"/>
        <c:crosses val="autoZero"/>
        <c:crossBetween val="between"/>
        <c:majorUnit val="100000"/>
      </c:valAx>
    </c:plotArea>
    <c:legend>
      <c:legendPos val="r"/>
      <c:layout>
        <c:manualLayout>
          <c:xMode val="edge"/>
          <c:yMode val="edge"/>
          <c:x val="0.90035661912367715"/>
          <c:y val="0.47214067629301437"/>
          <c:w val="8.7188612099644125E-2"/>
          <c:h val="0.1407626087555381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k-SK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k-SK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ELECTRICITY MONTHLY SCHEDULED EXCHANGES (BALANCE) </a:t>
            </a:r>
            <a:r>
              <a:rPr lang="sk-SK" sz="1200" b="1" i="0" u="none" strike="noStrike" baseline="0">
                <a:solidFill>
                  <a:srgbClr val="993300"/>
                </a:solidFill>
                <a:latin typeface="Calibri"/>
                <a:cs typeface="Calibri"/>
              </a:rPr>
              <a:t>PL - SK</a:t>
            </a:r>
          </a:p>
        </c:rich>
      </c:tx>
      <c:layout>
        <c:manualLayout>
          <c:xMode val="edge"/>
          <c:yMode val="edge"/>
          <c:x val="0.16559836935276706"/>
          <c:y val="2.2624517976308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85333991370736"/>
          <c:y val="0.16753542119452278"/>
          <c:w val="0.72331359221122959"/>
          <c:h val="0.790599874110758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Hárok2!$F$3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val>
            <c:numRef>
              <c:f>Hárok2!$F$4:$F$15</c:f>
              <c:numCache>
                <c:formatCode>#,##0</c:formatCode>
                <c:ptCount val="12"/>
                <c:pt idx="0">
                  <c:v>-497249.29999999964</c:v>
                </c:pt>
                <c:pt idx="1">
                  <c:v>-376275.20000000054</c:v>
                </c:pt>
                <c:pt idx="2">
                  <c:v>-160843.30000000013</c:v>
                </c:pt>
                <c:pt idx="3">
                  <c:v>-86467.300000000076</c:v>
                </c:pt>
                <c:pt idx="4">
                  <c:v>-62161.300000000279</c:v>
                </c:pt>
                <c:pt idx="5">
                  <c:v>239002.60000000038</c:v>
                </c:pt>
                <c:pt idx="6">
                  <c:v>-43237.10000000018</c:v>
                </c:pt>
                <c:pt idx="7">
                  <c:v>168802.00000000012</c:v>
                </c:pt>
                <c:pt idx="8">
                  <c:v>74825.499999999913</c:v>
                </c:pt>
                <c:pt idx="9">
                  <c:v>-338067.00000000029</c:v>
                </c:pt>
                <c:pt idx="10">
                  <c:v>-123245.39999999988</c:v>
                </c:pt>
                <c:pt idx="11">
                  <c:v>-273058.90000000002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1D-4E86-AD3F-2A06659DDE5F}"/>
            </c:ext>
          </c:extLst>
        </c:ser>
        <c:ser>
          <c:idx val="2"/>
          <c:order val="1"/>
          <c:tx>
            <c:strRef>
              <c:f>Hárok2!$G$3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val>
            <c:numRef>
              <c:f>Hárok2!$G$4:$G$15</c:f>
              <c:numCache>
                <c:formatCode>#,##0</c:formatCode>
                <c:ptCount val="12"/>
                <c:pt idx="0">
                  <c:v>-430778.60000000015</c:v>
                </c:pt>
                <c:pt idx="1">
                  <c:v>-413059.50000000006</c:v>
                </c:pt>
                <c:pt idx="2">
                  <c:v>-539610.19999999995</c:v>
                </c:pt>
                <c:pt idx="3">
                  <c:v>-590685.6</c:v>
                </c:pt>
                <c:pt idx="4">
                  <c:v>-528985.89999999979</c:v>
                </c:pt>
                <c:pt idx="5">
                  <c:v>-392038.60000000027</c:v>
                </c:pt>
                <c:pt idx="6">
                  <c:v>-391971.90000000026</c:v>
                </c:pt>
                <c:pt idx="7">
                  <c:v>-337824.6999999999</c:v>
                </c:pt>
                <c:pt idx="8">
                  <c:v>-368982.20000000019</c:v>
                </c:pt>
                <c:pt idx="9">
                  <c:v>-494048.40000000008</c:v>
                </c:pt>
                <c:pt idx="10">
                  <c:v>-518526.50000000029</c:v>
                </c:pt>
                <c:pt idx="11">
                  <c:v>-271838.49999999977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1D-4E86-AD3F-2A06659DD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5959343"/>
        <c:axId val="1"/>
      </c:barChart>
      <c:catAx>
        <c:axId val="19259593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  <c:max val="100000"/>
          <c:min val="-15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k-SK"/>
                  <a:t>MWh</a:t>
                </a:r>
              </a:p>
            </c:rich>
          </c:tx>
          <c:layout>
            <c:manualLayout>
              <c:xMode val="edge"/>
              <c:yMode val="edge"/>
              <c:x val="2.3741181288509149E-3"/>
              <c:y val="0.4996941218124860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1925959343"/>
        <c:crosses val="autoZero"/>
        <c:crossBetween val="between"/>
        <c:majorUnit val="100000"/>
      </c:valAx>
    </c:plotArea>
    <c:legend>
      <c:legendPos val="r"/>
      <c:layout>
        <c:manualLayout>
          <c:xMode val="edge"/>
          <c:yMode val="edge"/>
          <c:x val="0.89893765938832104"/>
          <c:y val="0.47214076246334313"/>
          <c:w val="8.6879618771057876E-2"/>
          <c:h val="0.1407624633431084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k-SK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k-SK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ELECTRICITY MONTHLY SCHEDULED EXCHANGES (BALANCE) </a:t>
            </a:r>
            <a:r>
              <a:rPr lang="sk-SK" sz="1200" b="1" i="0" u="none" strike="noStrike" baseline="0">
                <a:solidFill>
                  <a:srgbClr val="993300"/>
                </a:solidFill>
                <a:latin typeface="Calibri"/>
                <a:cs typeface="Calibri"/>
              </a:rPr>
              <a:t>UA - SK</a:t>
            </a:r>
          </a:p>
        </c:rich>
      </c:tx>
      <c:layout>
        <c:manualLayout>
          <c:xMode val="edge"/>
          <c:yMode val="edge"/>
          <c:x val="0.16559830377074752"/>
          <c:y val="2.26243649368390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85333991370736"/>
          <c:y val="0.16753542119452283"/>
          <c:w val="0.72331359221122959"/>
          <c:h val="0.790599874110758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Hárok2!$H$3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val>
            <c:numRef>
              <c:f>Hárok2!$H$4:$H$15</c:f>
              <c:numCache>
                <c:formatCode>#,##0</c:formatCode>
                <c:ptCount val="12"/>
                <c:pt idx="0">
                  <c:v>62718</c:v>
                </c:pt>
                <c:pt idx="1">
                  <c:v>136160</c:v>
                </c:pt>
                <c:pt idx="2">
                  <c:v>5461</c:v>
                </c:pt>
                <c:pt idx="3">
                  <c:v>-15395</c:v>
                </c:pt>
                <c:pt idx="4">
                  <c:v>17997</c:v>
                </c:pt>
                <c:pt idx="5">
                  <c:v>25674</c:v>
                </c:pt>
                <c:pt idx="6">
                  <c:v>58636</c:v>
                </c:pt>
                <c:pt idx="7">
                  <c:v>86151</c:v>
                </c:pt>
                <c:pt idx="8">
                  <c:v>-48320</c:v>
                </c:pt>
                <c:pt idx="9">
                  <c:v>-32345</c:v>
                </c:pt>
                <c:pt idx="10">
                  <c:v>10773</c:v>
                </c:pt>
                <c:pt idx="11">
                  <c:v>103662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3C-4587-8653-3AF1D3330DAE}"/>
            </c:ext>
          </c:extLst>
        </c:ser>
        <c:ser>
          <c:idx val="2"/>
          <c:order val="1"/>
          <c:tx>
            <c:strRef>
              <c:f>Hárok2!$I$3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val>
            <c:numRef>
              <c:f>Hárok2!$I$4:$I$15</c:f>
              <c:numCache>
                <c:formatCode>#,##0</c:formatCode>
                <c:ptCount val="12"/>
                <c:pt idx="0">
                  <c:v>-99119</c:v>
                </c:pt>
                <c:pt idx="1">
                  <c:v>-81959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-32541</c:v>
                </c:pt>
                <c:pt idx="7">
                  <c:v>-90626</c:v>
                </c:pt>
                <c:pt idx="8">
                  <c:v>-120741</c:v>
                </c:pt>
                <c:pt idx="9">
                  <c:v>-35351</c:v>
                </c:pt>
                <c:pt idx="10">
                  <c:v>127</c:v>
                </c:pt>
                <c:pt idx="11">
                  <c:v>3137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3C-4587-8653-3AF1D3330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5961839"/>
        <c:axId val="1"/>
      </c:barChart>
      <c:catAx>
        <c:axId val="1925961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  <c:max val="1500000"/>
          <c:min val="-2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k-SK"/>
                  <a:t>MWh</a:t>
                </a:r>
              </a:p>
            </c:rich>
          </c:tx>
          <c:layout>
            <c:manualLayout>
              <c:xMode val="edge"/>
              <c:yMode val="edge"/>
              <c:x val="2.3741605253080021E-3"/>
              <c:y val="0.4996942487452226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1925961839"/>
        <c:crosses val="autoZero"/>
        <c:crossBetween val="between"/>
        <c:majorUnit val="100000"/>
      </c:valAx>
    </c:plotArea>
    <c:legend>
      <c:legendPos val="r"/>
      <c:layout>
        <c:manualLayout>
          <c:xMode val="edge"/>
          <c:yMode val="edge"/>
          <c:x val="0.89857725969307212"/>
          <c:y val="0.47368543844300165"/>
          <c:w val="8.7188612099644125E-2"/>
          <c:h val="0.1403511841721539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k-SK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k-SK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504825</xdr:colOff>
      <xdr:row>20</xdr:row>
      <xdr:rowOff>47625</xdr:rowOff>
    </xdr:to>
    <xdr:graphicFrame macro="">
      <xdr:nvGraphicFramePr>
        <xdr:cNvPr id="4905" name="Graf 1">
          <a:extLst>
            <a:ext uri="{FF2B5EF4-FFF2-40B4-BE49-F238E27FC236}">
              <a16:creationId xmlns:a16="http://schemas.microsoft.com/office/drawing/2014/main" id="{95D2AA78-8E31-4A81-A095-AAB1AA24DE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20</xdr:row>
      <xdr:rowOff>104775</xdr:rowOff>
    </xdr:from>
    <xdr:to>
      <xdr:col>8</xdr:col>
      <xdr:colOff>514350</xdr:colOff>
      <xdr:row>40</xdr:row>
      <xdr:rowOff>133350</xdr:rowOff>
    </xdr:to>
    <xdr:graphicFrame macro="">
      <xdr:nvGraphicFramePr>
        <xdr:cNvPr id="4906" name="Graf 2">
          <a:extLst>
            <a:ext uri="{FF2B5EF4-FFF2-40B4-BE49-F238E27FC236}">
              <a16:creationId xmlns:a16="http://schemas.microsoft.com/office/drawing/2014/main" id="{3DF6B24B-CEE4-47B1-A9BA-6798D82CC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590550</xdr:colOff>
      <xdr:row>0</xdr:row>
      <xdr:rowOff>38100</xdr:rowOff>
    </xdr:from>
    <xdr:to>
      <xdr:col>17</xdr:col>
      <xdr:colOff>476250</xdr:colOff>
      <xdr:row>20</xdr:row>
      <xdr:rowOff>47625</xdr:rowOff>
    </xdr:to>
    <xdr:graphicFrame macro="">
      <xdr:nvGraphicFramePr>
        <xdr:cNvPr id="4907" name="Graf 3">
          <a:extLst>
            <a:ext uri="{FF2B5EF4-FFF2-40B4-BE49-F238E27FC236}">
              <a16:creationId xmlns:a16="http://schemas.microsoft.com/office/drawing/2014/main" id="{419AC6D4-47A1-4167-9EE3-7FD38EE826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590550</xdr:colOff>
      <xdr:row>20</xdr:row>
      <xdr:rowOff>95250</xdr:rowOff>
    </xdr:from>
    <xdr:to>
      <xdr:col>17</xdr:col>
      <xdr:colOff>466725</xdr:colOff>
      <xdr:row>40</xdr:row>
      <xdr:rowOff>114300</xdr:rowOff>
    </xdr:to>
    <xdr:graphicFrame macro="">
      <xdr:nvGraphicFramePr>
        <xdr:cNvPr id="4908" name="Graf 4">
          <a:extLst>
            <a:ext uri="{FF2B5EF4-FFF2-40B4-BE49-F238E27FC236}">
              <a16:creationId xmlns:a16="http://schemas.microsoft.com/office/drawing/2014/main" id="{F469BA52-A403-4E9F-B723-F4CD1156F1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0.68932</cdr:x>
      <cdr:y>0.8774</cdr:y>
    </cdr:from>
    <cdr:to>
      <cdr:x>0.8528</cdr:x>
      <cdr:y>0.95376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3689949" y="2849816"/>
          <a:ext cx="875116" cy="248020"/>
        </a:xfrm>
        <a:prstGeom xmlns:a="http://schemas.openxmlformats.org/drawingml/2006/main" prst="rect">
          <a:avLst/>
        </a:prstGeom>
        <a:ln xmlns:a="http://schemas.openxmlformats.org/drawingml/2006/main" w="15875">
          <a:solidFill>
            <a:schemeClr val="tx1"/>
          </a:solidFill>
          <a:prstDash val="sysDash"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100" b="1"/>
            <a:t>Import</a:t>
          </a:r>
          <a:r>
            <a:rPr lang="sk-SK" sz="1100" b="1" baseline="0"/>
            <a:t> (-)</a:t>
          </a:r>
          <a:endParaRPr lang="sk-SK" sz="1100" b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0.00049</cdr:x>
      <cdr:y>0.00121</cdr:y>
    </cdr:from>
    <cdr:to>
      <cdr:x>0.00049</cdr:x>
      <cdr:y>0.00121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27F4DBC-C9CF-4B8E-9D43-EE10F65AABC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0.00049</cdr:x>
      <cdr:y>0.00121</cdr:y>
    </cdr:from>
    <cdr:to>
      <cdr:x>0.00049</cdr:x>
      <cdr:y>0.00121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1D6E6F23-6C5F-49B2-8DD3-3D5A0DAF9C0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0.45082</cdr:x>
      <cdr:y>0.19631</cdr:y>
    </cdr:from>
    <cdr:to>
      <cdr:x>0.6174</cdr:x>
      <cdr:y>0.27941</cdr:y>
    </cdr:to>
    <cdr:sp macro="" textlink="">
      <cdr:nvSpPr>
        <cdr:cNvPr id="4" name="BlokTextu 1"/>
        <cdr:cNvSpPr txBox="1"/>
      </cdr:nvSpPr>
      <cdr:spPr>
        <a:xfrm xmlns:a="http://schemas.openxmlformats.org/drawingml/2006/main">
          <a:off x="2413262" y="641365"/>
          <a:ext cx="891711" cy="271494"/>
        </a:xfrm>
        <a:prstGeom xmlns:a="http://schemas.openxmlformats.org/drawingml/2006/main" prst="rect">
          <a:avLst/>
        </a:prstGeom>
        <a:ln xmlns:a="http://schemas.openxmlformats.org/drawingml/2006/main" w="15875">
          <a:solidFill>
            <a:sysClr val="windowText" lastClr="000000"/>
          </a:solidFill>
          <a:prstDash val="sysDash"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sk-SK" sz="1100" b="1"/>
            <a:t>Export</a:t>
          </a:r>
          <a:r>
            <a:rPr lang="sk-SK" sz="1100" b="1" baseline="0"/>
            <a:t> (+)</a:t>
          </a:r>
          <a:endParaRPr lang="sk-SK" sz="1100" b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0.1586</cdr:x>
      <cdr:y>0.8825</cdr:y>
    </cdr:from>
    <cdr:to>
      <cdr:x>0.33102</cdr:x>
      <cdr:y>0.9636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852015" y="2866390"/>
          <a:ext cx="926258" cy="263415"/>
        </a:xfrm>
        <a:prstGeom xmlns:a="http://schemas.openxmlformats.org/drawingml/2006/main" prst="rect">
          <a:avLst/>
        </a:prstGeom>
        <a:ln xmlns:a="http://schemas.openxmlformats.org/drawingml/2006/main" w="15875">
          <a:solidFill>
            <a:sysClr val="windowText" lastClr="000000"/>
          </a:solidFill>
          <a:prstDash val="sysDash"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sk-SK" sz="1100" b="1"/>
            <a:t>Import</a:t>
          </a:r>
          <a:r>
            <a:rPr lang="sk-SK" sz="1100" b="1" baseline="0"/>
            <a:t> (-)</a:t>
          </a:r>
          <a:endParaRPr lang="sk-SK" sz="1100" b="1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0.17567</cdr:x>
      <cdr:y>0.1926</cdr:y>
    </cdr:from>
    <cdr:to>
      <cdr:x>0.34022</cdr:x>
      <cdr:y>0.2758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942067" y="627416"/>
          <a:ext cx="882412" cy="271028"/>
        </a:xfrm>
        <a:prstGeom xmlns:a="http://schemas.openxmlformats.org/drawingml/2006/main" prst="rect">
          <a:avLst/>
        </a:prstGeom>
        <a:ln xmlns:a="http://schemas.openxmlformats.org/drawingml/2006/main" w="15875">
          <a:solidFill>
            <a:sysClr val="windowText" lastClr="000000"/>
          </a:solidFill>
          <a:prstDash val="sysDash"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sk-SK" sz="1100" b="1"/>
            <a:t>Export</a:t>
          </a:r>
          <a:r>
            <a:rPr lang="sk-SK" sz="1100" b="1" baseline="0"/>
            <a:t> (+)</a:t>
          </a:r>
          <a:endParaRPr lang="sk-SK" sz="1100" b="1"/>
        </a:p>
      </cdr:txBody>
    </cdr:sp>
  </cdr:relSizeAnchor>
</c:userShape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="120" workbookViewId="0">
      <selection activeCell="G21" sqref="G21"/>
    </sheetView>
  </sheetViews>
  <sheetFormatPr defaultColWidth="12.28515625" defaultRowHeight="12.75" x14ac:dyDescent="0.2"/>
  <cols>
    <col min="1" max="1" width="10.28515625" customWidth="1"/>
    <col min="2" max="2" width="11.140625" customWidth="1"/>
    <col min="3" max="9" width="10.7109375" customWidth="1"/>
    <col min="10" max="11" width="11.7109375" customWidth="1"/>
    <col min="12" max="12" width="15.42578125" customWidth="1"/>
  </cols>
  <sheetData>
    <row r="1" spans="1:17" ht="16.5" x14ac:dyDescent="0.25">
      <c r="A1" s="95" t="s">
        <v>15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7"/>
    </row>
    <row r="2" spans="1:17" ht="16.5" x14ac:dyDescent="0.25">
      <c r="A2" s="98" t="s">
        <v>14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100"/>
    </row>
    <row r="3" spans="1:17" ht="18.75" thickBot="1" x14ac:dyDescent="0.3">
      <c r="A3" s="101" t="s">
        <v>17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3"/>
    </row>
    <row r="4" spans="1:17" ht="15.75" x14ac:dyDescent="0.25">
      <c r="A4" s="66" t="s">
        <v>6</v>
      </c>
      <c r="B4" s="116" t="s">
        <v>9</v>
      </c>
      <c r="C4" s="106"/>
      <c r="D4" s="116" t="s">
        <v>3</v>
      </c>
      <c r="E4" s="106"/>
      <c r="F4" s="116" t="s">
        <v>5</v>
      </c>
      <c r="G4" s="107"/>
      <c r="H4" s="104" t="s">
        <v>4</v>
      </c>
      <c r="I4" s="105"/>
      <c r="J4" s="106" t="s">
        <v>10</v>
      </c>
      <c r="K4" s="106"/>
      <c r="L4" s="107"/>
    </row>
    <row r="5" spans="1:17" ht="13.5" thickBot="1" x14ac:dyDescent="0.25">
      <c r="A5" s="1" t="s">
        <v>8</v>
      </c>
      <c r="B5" s="1" t="s">
        <v>2</v>
      </c>
      <c r="C5" s="2" t="s">
        <v>1</v>
      </c>
      <c r="D5" s="1" t="s">
        <v>2</v>
      </c>
      <c r="E5" s="2" t="s">
        <v>1</v>
      </c>
      <c r="F5" s="1" t="s">
        <v>2</v>
      </c>
      <c r="G5" s="3" t="s">
        <v>1</v>
      </c>
      <c r="H5" s="7" t="s">
        <v>2</v>
      </c>
      <c r="I5" s="8" t="s">
        <v>1</v>
      </c>
      <c r="J5" s="2" t="s">
        <v>2</v>
      </c>
      <c r="K5" s="2" t="s">
        <v>1</v>
      </c>
      <c r="L5" s="68" t="s">
        <v>11</v>
      </c>
    </row>
    <row r="6" spans="1:17" x14ac:dyDescent="0.2">
      <c r="A6" s="4">
        <v>1</v>
      </c>
      <c r="B6" s="11">
        <v>43854.300000000039</v>
      </c>
      <c r="C6" s="12">
        <v>430179.00000000006</v>
      </c>
      <c r="D6" s="11">
        <v>925559.52500000084</v>
      </c>
      <c r="E6" s="12">
        <v>57653.474999999977</v>
      </c>
      <c r="F6" s="11">
        <v>40012.700000000004</v>
      </c>
      <c r="G6" s="13">
        <v>537261.99999999965</v>
      </c>
      <c r="H6" s="11">
        <v>62718</v>
      </c>
      <c r="I6" s="13">
        <v>0</v>
      </c>
      <c r="J6" s="25">
        <f t="shared" ref="J6:J13" si="0">+B6+D6+F6+H6</f>
        <v>1072144.5250000008</v>
      </c>
      <c r="K6" s="25">
        <f t="shared" ref="K6:K13" si="1">+C6+E6+G6+I6</f>
        <v>1025094.4749999996</v>
      </c>
      <c r="L6" s="26">
        <f>J6-K6</f>
        <v>47050.050000001211</v>
      </c>
      <c r="P6" s="45"/>
      <c r="Q6" s="45"/>
    </row>
    <row r="7" spans="1:17" x14ac:dyDescent="0.2">
      <c r="A7" s="4">
        <v>2</v>
      </c>
      <c r="B7" s="11">
        <v>45171.899999999994</v>
      </c>
      <c r="C7" s="12">
        <v>353938.00000000029</v>
      </c>
      <c r="D7" s="11">
        <v>791732.54999999853</v>
      </c>
      <c r="E7" s="12">
        <v>46103.77499999998</v>
      </c>
      <c r="F7" s="11">
        <v>47569.399999999958</v>
      </c>
      <c r="G7" s="13">
        <v>423844.6000000005</v>
      </c>
      <c r="H7" s="11">
        <v>136160</v>
      </c>
      <c r="I7" s="13">
        <v>0</v>
      </c>
      <c r="J7" s="25">
        <f t="shared" si="0"/>
        <v>1020633.8499999985</v>
      </c>
      <c r="K7" s="25">
        <f t="shared" si="1"/>
        <v>823886.3750000007</v>
      </c>
      <c r="L7" s="26">
        <f>J7-K7</f>
        <v>196747.47499999776</v>
      </c>
      <c r="P7" s="45"/>
      <c r="Q7" s="45"/>
    </row>
    <row r="8" spans="1:17" ht="13.5" thickBot="1" x14ac:dyDescent="0.25">
      <c r="A8" s="1">
        <v>3</v>
      </c>
      <c r="B8" s="14">
        <v>95040.6</v>
      </c>
      <c r="C8" s="15">
        <v>242428.29999999993</v>
      </c>
      <c r="D8" s="14">
        <v>680611.75000000023</v>
      </c>
      <c r="E8" s="15">
        <v>96077.824999999968</v>
      </c>
      <c r="F8" s="14">
        <v>106352.80000000002</v>
      </c>
      <c r="G8" s="16">
        <v>267196.10000000015</v>
      </c>
      <c r="H8" s="14">
        <v>5461</v>
      </c>
      <c r="I8" s="15">
        <v>0</v>
      </c>
      <c r="J8" s="27">
        <f>B8+D8+F8+H8</f>
        <v>887466.15000000026</v>
      </c>
      <c r="K8" s="28">
        <f t="shared" si="1"/>
        <v>605702.22500000009</v>
      </c>
      <c r="L8" s="29">
        <f>J8-K8</f>
        <v>281763.92500000016</v>
      </c>
      <c r="P8" s="45"/>
      <c r="Q8" s="45"/>
    </row>
    <row r="9" spans="1:17" x14ac:dyDescent="0.2">
      <c r="A9" s="4">
        <v>4</v>
      </c>
      <c r="B9" s="11">
        <v>75845.500000000073</v>
      </c>
      <c r="C9" s="12">
        <v>205292.00000000012</v>
      </c>
      <c r="D9" s="11">
        <v>473015.87500000035</v>
      </c>
      <c r="E9" s="12">
        <v>105407.87500000001</v>
      </c>
      <c r="F9" s="11">
        <v>134481.00000000009</v>
      </c>
      <c r="G9" s="13">
        <v>220948.30000000016</v>
      </c>
      <c r="H9" s="11">
        <v>3805</v>
      </c>
      <c r="I9" s="12">
        <v>19200</v>
      </c>
      <c r="J9" s="30">
        <f t="shared" si="0"/>
        <v>687147.37500000058</v>
      </c>
      <c r="K9" s="25">
        <f t="shared" si="1"/>
        <v>550848.17500000028</v>
      </c>
      <c r="L9" s="26">
        <f>J9-K9</f>
        <v>136299.2000000003</v>
      </c>
      <c r="P9" s="45"/>
      <c r="Q9" s="45"/>
    </row>
    <row r="10" spans="1:17" x14ac:dyDescent="0.2">
      <c r="A10" s="4">
        <v>5</v>
      </c>
      <c r="B10" s="30">
        <v>106678.40000000002</v>
      </c>
      <c r="C10" s="25">
        <v>138688.70000000004</v>
      </c>
      <c r="D10" s="30">
        <v>454842.0500000001</v>
      </c>
      <c r="E10" s="25">
        <v>96346.875000000058</v>
      </c>
      <c r="F10" s="30">
        <v>139935.30000000005</v>
      </c>
      <c r="G10" s="26">
        <v>202096.60000000033</v>
      </c>
      <c r="H10" s="30">
        <v>17997</v>
      </c>
      <c r="I10" s="25">
        <v>0</v>
      </c>
      <c r="J10" s="30">
        <f t="shared" si="0"/>
        <v>719452.75000000023</v>
      </c>
      <c r="K10" s="25">
        <f t="shared" si="1"/>
        <v>437132.1750000004</v>
      </c>
      <c r="L10" s="26">
        <f>J10-K10</f>
        <v>282320.57499999984</v>
      </c>
      <c r="P10" s="45"/>
      <c r="Q10" s="45"/>
    </row>
    <row r="11" spans="1:17" ht="13.5" thickBot="1" x14ac:dyDescent="0.25">
      <c r="A11" s="4">
        <v>6</v>
      </c>
      <c r="B11" s="11">
        <v>136854.69999999998</v>
      </c>
      <c r="C11" s="12">
        <v>147507.09999999998</v>
      </c>
      <c r="D11" s="11">
        <v>216678.9</v>
      </c>
      <c r="E11" s="12">
        <v>267641.09999999974</v>
      </c>
      <c r="F11" s="11">
        <v>342366.10000000044</v>
      </c>
      <c r="G11" s="13">
        <v>103363.50000000006</v>
      </c>
      <c r="H11" s="11">
        <v>25674</v>
      </c>
      <c r="I11" s="13">
        <v>0</v>
      </c>
      <c r="J11" s="25">
        <f t="shared" si="0"/>
        <v>721573.70000000042</v>
      </c>
      <c r="K11" s="25">
        <f t="shared" si="1"/>
        <v>518511.69999999978</v>
      </c>
      <c r="L11" s="29">
        <f t="shared" ref="L11:L17" si="2">J11-K11</f>
        <v>203062.00000000064</v>
      </c>
      <c r="P11" s="45"/>
      <c r="Q11" s="45"/>
    </row>
    <row r="12" spans="1:17" x14ac:dyDescent="0.2">
      <c r="A12" s="9">
        <v>7</v>
      </c>
      <c r="B12" s="17">
        <v>50300.799999999988</v>
      </c>
      <c r="C12" s="18">
        <v>293311.19999999966</v>
      </c>
      <c r="D12" s="17">
        <v>579159.02500000049</v>
      </c>
      <c r="E12" s="18">
        <v>91971.30000000009</v>
      </c>
      <c r="F12" s="17">
        <v>201599.00000000012</v>
      </c>
      <c r="G12" s="19">
        <v>244836.1000000003</v>
      </c>
      <c r="H12" s="17">
        <v>58636</v>
      </c>
      <c r="I12" s="19">
        <v>0</v>
      </c>
      <c r="J12" s="31">
        <f t="shared" si="0"/>
        <v>889694.82500000054</v>
      </c>
      <c r="K12" s="31">
        <f t="shared" si="1"/>
        <v>630118.60000000009</v>
      </c>
      <c r="L12" s="26">
        <f t="shared" si="2"/>
        <v>259576.22500000044</v>
      </c>
      <c r="P12" s="45"/>
      <c r="Q12" s="45"/>
    </row>
    <row r="13" spans="1:17" x14ac:dyDescent="0.2">
      <c r="A13" s="4">
        <v>8</v>
      </c>
      <c r="B13" s="11">
        <v>98113.699999999968</v>
      </c>
      <c r="C13" s="12">
        <v>192993.00000000012</v>
      </c>
      <c r="D13" s="11">
        <v>498134.02500000008</v>
      </c>
      <c r="E13" s="12">
        <v>103157.30000000009</v>
      </c>
      <c r="F13" s="11">
        <v>288518.00000000012</v>
      </c>
      <c r="G13" s="13">
        <v>119715.99999999999</v>
      </c>
      <c r="H13" s="11">
        <v>86351</v>
      </c>
      <c r="I13" s="13">
        <v>200</v>
      </c>
      <c r="J13" s="25">
        <f t="shared" si="0"/>
        <v>971116.72500000021</v>
      </c>
      <c r="K13" s="25">
        <f t="shared" si="1"/>
        <v>416066.30000000022</v>
      </c>
      <c r="L13" s="26">
        <f t="shared" si="2"/>
        <v>555050.42500000005</v>
      </c>
      <c r="P13" s="45"/>
      <c r="Q13" s="45"/>
    </row>
    <row r="14" spans="1:17" ht="13.5" thickBot="1" x14ac:dyDescent="0.25">
      <c r="A14" s="10">
        <v>9</v>
      </c>
      <c r="B14" s="14">
        <v>105138.59999999995</v>
      </c>
      <c r="C14" s="15">
        <v>194606.79999999993</v>
      </c>
      <c r="D14" s="14">
        <v>440328.99999999994</v>
      </c>
      <c r="E14" s="15">
        <v>132961.77499999997</v>
      </c>
      <c r="F14" s="14">
        <v>236482.79999999996</v>
      </c>
      <c r="G14" s="16">
        <v>161657.30000000005</v>
      </c>
      <c r="H14" s="14">
        <v>18382</v>
      </c>
      <c r="I14" s="16">
        <v>66702</v>
      </c>
      <c r="J14" s="27">
        <f t="shared" ref="J14:K17" si="3">+B14+D14+F14+H14</f>
        <v>800332.39999999979</v>
      </c>
      <c r="K14" s="28">
        <f t="shared" si="3"/>
        <v>555927.875</v>
      </c>
      <c r="L14" s="29">
        <f t="shared" si="2"/>
        <v>244404.52499999979</v>
      </c>
      <c r="P14" s="45"/>
      <c r="Q14" s="45"/>
    </row>
    <row r="15" spans="1:17" x14ac:dyDescent="0.2">
      <c r="A15" s="4">
        <v>10</v>
      </c>
      <c r="B15" s="11">
        <v>38638.19999999999</v>
      </c>
      <c r="C15" s="12">
        <v>408645.70000000007</v>
      </c>
      <c r="D15" s="11">
        <v>1093129.3750000009</v>
      </c>
      <c r="E15" s="12">
        <v>39149.625000000007</v>
      </c>
      <c r="F15" s="11">
        <v>77102.699999999953</v>
      </c>
      <c r="G15" s="13">
        <v>415169.70000000024</v>
      </c>
      <c r="H15" s="11">
        <v>14038</v>
      </c>
      <c r="I15" s="13">
        <v>46383</v>
      </c>
      <c r="J15" s="25">
        <f>+B15+D15+F15+H15</f>
        <v>1222908.2750000008</v>
      </c>
      <c r="K15" s="25">
        <f>+C15+E15+G15+I15</f>
        <v>909348.02500000037</v>
      </c>
      <c r="L15" s="26">
        <f>J15-K15</f>
        <v>313560.25000000047</v>
      </c>
      <c r="P15" s="45"/>
      <c r="Q15" s="45"/>
    </row>
    <row r="16" spans="1:17" x14ac:dyDescent="0.2">
      <c r="A16" s="4">
        <v>11</v>
      </c>
      <c r="B16" s="11">
        <v>56712.80000000001</v>
      </c>
      <c r="C16" s="12">
        <v>316522.99999999977</v>
      </c>
      <c r="D16" s="11">
        <v>865432.2</v>
      </c>
      <c r="E16" s="12">
        <v>74140.399999999965</v>
      </c>
      <c r="F16" s="11">
        <v>174512.10000000006</v>
      </c>
      <c r="G16" s="13">
        <v>297757.49999999994</v>
      </c>
      <c r="H16" s="11">
        <v>28340</v>
      </c>
      <c r="I16" s="13">
        <v>17567</v>
      </c>
      <c r="J16" s="25">
        <f t="shared" si="3"/>
        <v>1124997.1000000001</v>
      </c>
      <c r="K16" s="25">
        <f t="shared" si="3"/>
        <v>705987.89999999967</v>
      </c>
      <c r="L16" s="26">
        <f t="shared" si="2"/>
        <v>419009.20000000042</v>
      </c>
      <c r="P16" s="45"/>
      <c r="Q16" s="45"/>
    </row>
    <row r="17" spans="1:17" x14ac:dyDescent="0.2">
      <c r="A17" s="5">
        <v>12</v>
      </c>
      <c r="B17" s="20">
        <v>40591.000000000015</v>
      </c>
      <c r="C17" s="21">
        <v>451488.99999999965</v>
      </c>
      <c r="D17" s="20">
        <v>1182866.2249999996</v>
      </c>
      <c r="E17" s="21">
        <v>66279.425000000017</v>
      </c>
      <c r="F17" s="20">
        <v>169130.39999999994</v>
      </c>
      <c r="G17" s="22">
        <v>442189.3</v>
      </c>
      <c r="H17" s="20">
        <v>103662</v>
      </c>
      <c r="I17" s="22">
        <v>0</v>
      </c>
      <c r="J17" s="23">
        <f t="shared" si="3"/>
        <v>1496249.6249999995</v>
      </c>
      <c r="K17" s="23">
        <f t="shared" si="3"/>
        <v>959957.72499999963</v>
      </c>
      <c r="L17" s="24">
        <f t="shared" si="2"/>
        <v>536291.89999999991</v>
      </c>
      <c r="P17" s="45"/>
      <c r="Q17" s="45"/>
    </row>
    <row r="18" spans="1:17" ht="13.5" thickBot="1" x14ac:dyDescent="0.25">
      <c r="A18" s="6" t="s">
        <v>0</v>
      </c>
      <c r="B18" s="89">
        <f t="shared" ref="B18:L18" si="4">SUM(B6:B17)</f>
        <v>892940.50000000012</v>
      </c>
      <c r="C18" s="90">
        <f t="shared" si="4"/>
        <v>3375601.7999999993</v>
      </c>
      <c r="D18" s="89">
        <f t="shared" si="4"/>
        <v>8201490.5000000009</v>
      </c>
      <c r="E18" s="90">
        <f t="shared" si="4"/>
        <v>1176890.7499999998</v>
      </c>
      <c r="F18" s="89">
        <f t="shared" si="4"/>
        <v>1958062.3000000007</v>
      </c>
      <c r="G18" s="90">
        <f t="shared" si="4"/>
        <v>3436037.0000000009</v>
      </c>
      <c r="H18" s="89">
        <f t="shared" si="4"/>
        <v>561224</v>
      </c>
      <c r="I18" s="90">
        <f t="shared" si="4"/>
        <v>150052</v>
      </c>
      <c r="J18" s="89">
        <f t="shared" si="4"/>
        <v>11613717.300000001</v>
      </c>
      <c r="K18" s="91">
        <f t="shared" si="4"/>
        <v>8138581.5499999998</v>
      </c>
      <c r="L18" s="90">
        <f t="shared" si="4"/>
        <v>3475135.7500000005</v>
      </c>
      <c r="N18" s="45"/>
    </row>
    <row r="19" spans="1:17" s="42" customFormat="1" x14ac:dyDescent="0.2">
      <c r="A19" s="67" t="s">
        <v>12</v>
      </c>
      <c r="C19" s="41"/>
      <c r="D19" s="41"/>
      <c r="E19" s="41"/>
      <c r="F19" s="41"/>
      <c r="G19" s="41"/>
      <c r="H19" s="41"/>
      <c r="I19" s="41"/>
      <c r="J19" s="41"/>
      <c r="K19" s="108" t="s">
        <v>13</v>
      </c>
      <c r="L19" s="108"/>
    </row>
    <row r="20" spans="1:17" ht="13.5" thickBot="1" x14ac:dyDescent="0.25">
      <c r="B20" s="45"/>
      <c r="D20" s="45"/>
      <c r="F20" s="45"/>
      <c r="H20" s="45"/>
    </row>
    <row r="21" spans="1:17" x14ac:dyDescent="0.2">
      <c r="A21" s="80" t="s">
        <v>6</v>
      </c>
      <c r="B21" s="113" t="s">
        <v>18</v>
      </c>
      <c r="C21" s="114"/>
      <c r="D21" s="114"/>
      <c r="E21" s="115"/>
      <c r="F21" s="83"/>
      <c r="G21" s="83"/>
      <c r="H21" s="83"/>
      <c r="I21" s="83"/>
      <c r="J21" s="109"/>
      <c r="K21" s="109"/>
      <c r="L21" s="83"/>
    </row>
    <row r="22" spans="1:17" ht="13.5" thickBot="1" x14ac:dyDescent="0.25">
      <c r="A22" s="10" t="s">
        <v>8</v>
      </c>
      <c r="B22" s="1" t="s">
        <v>9</v>
      </c>
      <c r="C22" s="10" t="s">
        <v>3</v>
      </c>
      <c r="D22" s="2" t="s">
        <v>5</v>
      </c>
      <c r="E22" s="10" t="s">
        <v>4</v>
      </c>
      <c r="F22" s="84"/>
      <c r="G22" s="84"/>
      <c r="H22" s="84"/>
      <c r="I22" s="84"/>
      <c r="J22" s="84"/>
      <c r="K22" s="84"/>
      <c r="L22" s="84"/>
    </row>
    <row r="23" spans="1:17" x14ac:dyDescent="0.2">
      <c r="A23" s="4">
        <v>1</v>
      </c>
      <c r="B23" s="32">
        <f>B6-C6</f>
        <v>-386324.7</v>
      </c>
      <c r="C23" s="33">
        <f>D6-E6</f>
        <v>867906.05000000086</v>
      </c>
      <c r="D23" s="34">
        <f>F6-G6</f>
        <v>-497249.29999999964</v>
      </c>
      <c r="E23" s="33">
        <f>H6-I6</f>
        <v>62718</v>
      </c>
      <c r="F23" s="85"/>
      <c r="G23" s="85"/>
      <c r="H23" s="85"/>
      <c r="I23" s="85"/>
      <c r="J23" s="85"/>
      <c r="K23" s="85"/>
      <c r="L23" s="85"/>
    </row>
    <row r="24" spans="1:17" x14ac:dyDescent="0.2">
      <c r="A24" s="4">
        <v>2</v>
      </c>
      <c r="B24" s="32">
        <f t="shared" ref="B24:B34" si="5">B7-C7</f>
        <v>-308766.10000000033</v>
      </c>
      <c r="C24" s="33">
        <f t="shared" ref="C24:C34" si="6">D7-E7</f>
        <v>745628.77499999851</v>
      </c>
      <c r="D24" s="34">
        <f t="shared" ref="D24:D34" si="7">F7-G7</f>
        <v>-376275.20000000054</v>
      </c>
      <c r="E24" s="33">
        <f t="shared" ref="E24:E34" si="8">H7-I7</f>
        <v>136160</v>
      </c>
      <c r="F24" s="85"/>
      <c r="G24" s="85"/>
      <c r="H24" s="85"/>
      <c r="I24" s="85"/>
      <c r="J24" s="85"/>
      <c r="K24" s="85"/>
      <c r="L24" s="85"/>
    </row>
    <row r="25" spans="1:17" ht="13.5" thickBot="1" x14ac:dyDescent="0.25">
      <c r="A25" s="1">
        <v>3</v>
      </c>
      <c r="B25" s="35">
        <f t="shared" si="5"/>
        <v>-147387.69999999992</v>
      </c>
      <c r="C25" s="36">
        <f t="shared" si="6"/>
        <v>584533.92500000028</v>
      </c>
      <c r="D25" s="37">
        <f t="shared" si="7"/>
        <v>-160843.30000000013</v>
      </c>
      <c r="E25" s="36">
        <f t="shared" si="8"/>
        <v>5461</v>
      </c>
      <c r="F25" s="85"/>
      <c r="G25" s="85"/>
      <c r="H25" s="85"/>
      <c r="I25" s="85"/>
      <c r="J25" s="85"/>
      <c r="K25" s="85"/>
      <c r="L25" s="85"/>
    </row>
    <row r="26" spans="1:17" x14ac:dyDescent="0.2">
      <c r="A26" s="4">
        <v>4</v>
      </c>
      <c r="B26" s="32">
        <f t="shared" si="5"/>
        <v>-129446.50000000004</v>
      </c>
      <c r="C26" s="33">
        <f t="shared" si="6"/>
        <v>367608.00000000035</v>
      </c>
      <c r="D26" s="34">
        <f t="shared" si="7"/>
        <v>-86467.300000000076</v>
      </c>
      <c r="E26" s="33">
        <f t="shared" si="8"/>
        <v>-15395</v>
      </c>
      <c r="F26" s="85"/>
      <c r="G26" s="85"/>
      <c r="H26" s="85"/>
      <c r="I26" s="85"/>
      <c r="J26" s="85"/>
      <c r="K26" s="85"/>
      <c r="L26" s="85"/>
    </row>
    <row r="27" spans="1:17" x14ac:dyDescent="0.2">
      <c r="A27" s="4">
        <v>5</v>
      </c>
      <c r="B27" s="32">
        <f t="shared" si="5"/>
        <v>-32010.300000000017</v>
      </c>
      <c r="C27" s="33">
        <f t="shared" si="6"/>
        <v>358495.17500000005</v>
      </c>
      <c r="D27" s="34">
        <f t="shared" si="7"/>
        <v>-62161.300000000279</v>
      </c>
      <c r="E27" s="33">
        <f t="shared" si="8"/>
        <v>17997</v>
      </c>
      <c r="F27" s="85"/>
      <c r="G27" s="85"/>
      <c r="H27" s="92"/>
      <c r="I27" s="85"/>
      <c r="J27" s="85"/>
      <c r="K27" s="85"/>
      <c r="L27" s="85"/>
    </row>
    <row r="28" spans="1:17" ht="13.5" thickBot="1" x14ac:dyDescent="0.25">
      <c r="A28" s="4">
        <v>6</v>
      </c>
      <c r="B28" s="35">
        <f t="shared" si="5"/>
        <v>-10652.399999999994</v>
      </c>
      <c r="C28" s="36">
        <f t="shared" si="6"/>
        <v>-50962.19999999975</v>
      </c>
      <c r="D28" s="37">
        <f t="shared" si="7"/>
        <v>239002.60000000038</v>
      </c>
      <c r="E28" s="36">
        <f t="shared" si="8"/>
        <v>25674</v>
      </c>
      <c r="F28" s="85"/>
      <c r="G28" s="85"/>
      <c r="H28" s="85"/>
      <c r="I28" s="85"/>
      <c r="J28" s="85"/>
      <c r="K28" s="85"/>
      <c r="L28" s="85"/>
    </row>
    <row r="29" spans="1:17" x14ac:dyDescent="0.2">
      <c r="A29" s="9">
        <v>7</v>
      </c>
      <c r="B29" s="32">
        <f t="shared" si="5"/>
        <v>-243010.39999999967</v>
      </c>
      <c r="C29" s="33">
        <f t="shared" si="6"/>
        <v>487187.72500000038</v>
      </c>
      <c r="D29" s="34">
        <f t="shared" si="7"/>
        <v>-43237.10000000018</v>
      </c>
      <c r="E29" s="33">
        <f t="shared" si="8"/>
        <v>58636</v>
      </c>
      <c r="F29" s="85"/>
      <c r="G29" s="85"/>
      <c r="H29" s="85"/>
      <c r="I29" s="85"/>
      <c r="J29" s="85"/>
      <c r="K29" s="85"/>
      <c r="L29" s="85"/>
    </row>
    <row r="30" spans="1:17" x14ac:dyDescent="0.2">
      <c r="A30" s="4">
        <v>8</v>
      </c>
      <c r="B30" s="32">
        <f t="shared" si="5"/>
        <v>-94879.300000000148</v>
      </c>
      <c r="C30" s="33">
        <f t="shared" si="6"/>
        <v>394976.72499999998</v>
      </c>
      <c r="D30" s="34">
        <f t="shared" si="7"/>
        <v>168802.00000000012</v>
      </c>
      <c r="E30" s="33">
        <f t="shared" si="8"/>
        <v>86151</v>
      </c>
      <c r="F30" s="85"/>
      <c r="G30" s="85"/>
      <c r="H30" s="85"/>
      <c r="I30" s="85"/>
      <c r="J30" s="85"/>
      <c r="K30" s="85"/>
      <c r="L30" s="85"/>
    </row>
    <row r="31" spans="1:17" ht="13.5" thickBot="1" x14ac:dyDescent="0.25">
      <c r="A31" s="1">
        <v>9</v>
      </c>
      <c r="B31" s="35">
        <f t="shared" si="5"/>
        <v>-89468.199999999983</v>
      </c>
      <c r="C31" s="36">
        <f t="shared" si="6"/>
        <v>307367.22499999998</v>
      </c>
      <c r="D31" s="37">
        <f t="shared" si="7"/>
        <v>74825.499999999913</v>
      </c>
      <c r="E31" s="36">
        <f t="shared" si="8"/>
        <v>-48320</v>
      </c>
      <c r="F31" s="85"/>
      <c r="G31" s="85"/>
      <c r="H31" s="85"/>
      <c r="I31" s="85"/>
      <c r="J31" s="85"/>
      <c r="K31" s="85"/>
      <c r="L31" s="85"/>
    </row>
    <row r="32" spans="1:17" x14ac:dyDescent="0.2">
      <c r="A32" s="4">
        <v>10</v>
      </c>
      <c r="B32" s="32">
        <f t="shared" si="5"/>
        <v>-370007.50000000006</v>
      </c>
      <c r="C32" s="33">
        <f t="shared" si="6"/>
        <v>1053979.7500000009</v>
      </c>
      <c r="D32" s="34">
        <f t="shared" si="7"/>
        <v>-338067.00000000029</v>
      </c>
      <c r="E32" s="33">
        <f t="shared" si="8"/>
        <v>-32345</v>
      </c>
      <c r="F32" s="85"/>
      <c r="G32" s="85"/>
      <c r="H32" s="85"/>
      <c r="I32" s="85"/>
      <c r="J32" s="85"/>
      <c r="K32" s="85"/>
      <c r="L32" s="85"/>
    </row>
    <row r="33" spans="1:12" x14ac:dyDescent="0.2">
      <c r="A33" s="4">
        <v>11</v>
      </c>
      <c r="B33" s="32">
        <f t="shared" si="5"/>
        <v>-259810.19999999975</v>
      </c>
      <c r="C33" s="33">
        <f t="shared" si="6"/>
        <v>791291.8</v>
      </c>
      <c r="D33" s="34">
        <f t="shared" si="7"/>
        <v>-123245.39999999988</v>
      </c>
      <c r="E33" s="33">
        <f t="shared" si="8"/>
        <v>10773</v>
      </c>
      <c r="F33" s="85"/>
      <c r="G33" s="85"/>
      <c r="H33" s="85"/>
      <c r="I33" s="85"/>
      <c r="J33" s="85"/>
      <c r="K33" s="85"/>
      <c r="L33" s="85"/>
    </row>
    <row r="34" spans="1:12" ht="13.5" thickBot="1" x14ac:dyDescent="0.25">
      <c r="A34" s="1">
        <v>12</v>
      </c>
      <c r="B34" s="35">
        <f t="shared" si="5"/>
        <v>-410897.99999999965</v>
      </c>
      <c r="C34" s="36">
        <f t="shared" si="6"/>
        <v>1116586.7999999996</v>
      </c>
      <c r="D34" s="37">
        <f t="shared" si="7"/>
        <v>-273058.90000000002</v>
      </c>
      <c r="E34" s="36">
        <f t="shared" si="8"/>
        <v>103662</v>
      </c>
      <c r="F34" s="85"/>
      <c r="G34" s="85"/>
      <c r="H34" s="85"/>
      <c r="I34" s="85"/>
      <c r="J34" s="85"/>
      <c r="K34" s="85"/>
      <c r="L34" s="85"/>
    </row>
    <row r="35" spans="1:12" ht="13.5" thickBot="1" x14ac:dyDescent="0.25">
      <c r="A35" s="6" t="s">
        <v>0</v>
      </c>
      <c r="B35" s="38">
        <f>SUM(B23:B34)</f>
        <v>-2482661.2999999993</v>
      </c>
      <c r="C35" s="39">
        <f>SUM(C23:C34)</f>
        <v>7024599.7500000019</v>
      </c>
      <c r="D35" s="40">
        <f>SUM(D23:D34)</f>
        <v>-1477974.7000000011</v>
      </c>
      <c r="E35" s="87">
        <f>SUM(E23:E34)</f>
        <v>411172</v>
      </c>
      <c r="F35" s="86"/>
      <c r="G35" s="86"/>
      <c r="H35" s="86"/>
      <c r="I35" s="86"/>
      <c r="J35" s="25"/>
      <c r="K35" s="25"/>
      <c r="L35" s="25"/>
    </row>
    <row r="37" spans="1:12" ht="13.5" thickBot="1" x14ac:dyDescent="0.25"/>
    <row r="38" spans="1:12" ht="13.5" thickBot="1" x14ac:dyDescent="0.25">
      <c r="A38" s="81" t="s">
        <v>6</v>
      </c>
      <c r="B38" s="110" t="s">
        <v>19</v>
      </c>
      <c r="C38" s="111"/>
      <c r="D38" s="111"/>
      <c r="E38" s="112"/>
      <c r="G38" s="110" t="s">
        <v>20</v>
      </c>
      <c r="H38" s="111"/>
      <c r="I38" s="112"/>
    </row>
    <row r="39" spans="1:12" ht="13.5" thickBot="1" x14ac:dyDescent="0.25">
      <c r="A39" s="70" t="s">
        <v>8</v>
      </c>
      <c r="B39" s="69" t="s">
        <v>9</v>
      </c>
      <c r="C39" s="70" t="s">
        <v>3</v>
      </c>
      <c r="D39" s="71" t="s">
        <v>5</v>
      </c>
      <c r="E39" s="70" t="s">
        <v>4</v>
      </c>
      <c r="G39" s="72" t="s">
        <v>2</v>
      </c>
      <c r="H39" s="73" t="s">
        <v>1</v>
      </c>
      <c r="I39" s="73" t="s">
        <v>7</v>
      </c>
    </row>
    <row r="40" spans="1:12" x14ac:dyDescent="0.2">
      <c r="A40" s="75">
        <v>1</v>
      </c>
      <c r="B40" s="32">
        <v>-966359.00000000012</v>
      </c>
      <c r="C40" s="33">
        <v>1427269.3999999994</v>
      </c>
      <c r="D40" s="34">
        <v>-430778.60000000015</v>
      </c>
      <c r="E40" s="33">
        <v>-99119</v>
      </c>
      <c r="G40" s="30">
        <v>1473225.2999999996</v>
      </c>
      <c r="H40" s="26">
        <v>1542212.5000000002</v>
      </c>
      <c r="I40" s="26">
        <v>-68987.200000000652</v>
      </c>
      <c r="J40" s="45"/>
    </row>
    <row r="41" spans="1:12" x14ac:dyDescent="0.2">
      <c r="A41" s="75">
        <v>2</v>
      </c>
      <c r="B41" s="32">
        <v>-993646.49999999895</v>
      </c>
      <c r="C41" s="33">
        <v>1449616.3999999997</v>
      </c>
      <c r="D41" s="34">
        <v>-413059.50000000006</v>
      </c>
      <c r="E41" s="33">
        <v>-81959</v>
      </c>
      <c r="G41" s="30">
        <v>1474120.3999999997</v>
      </c>
      <c r="H41" s="26">
        <v>1513168.9999999991</v>
      </c>
      <c r="I41" s="26">
        <v>-39048.599999999395</v>
      </c>
      <c r="J41" s="45"/>
    </row>
    <row r="42" spans="1:12" ht="13.5" thickBot="1" x14ac:dyDescent="0.25">
      <c r="A42" s="69">
        <v>3</v>
      </c>
      <c r="B42" s="35">
        <v>-1069792.0999999996</v>
      </c>
      <c r="C42" s="36">
        <v>1418433.3000000005</v>
      </c>
      <c r="D42" s="37">
        <v>-539610.19999999995</v>
      </c>
      <c r="E42" s="36">
        <v>0</v>
      </c>
      <c r="G42" s="27">
        <v>1460697.7000000004</v>
      </c>
      <c r="H42" s="29">
        <v>1651666.6999999995</v>
      </c>
      <c r="I42" s="29">
        <v>-190968.99999999907</v>
      </c>
      <c r="J42" s="45"/>
    </row>
    <row r="43" spans="1:12" x14ac:dyDescent="0.2">
      <c r="A43" s="75">
        <v>4</v>
      </c>
      <c r="B43" s="32">
        <v>-854149.80000000016</v>
      </c>
      <c r="C43" s="33">
        <v>1193446.2000000007</v>
      </c>
      <c r="D43" s="34">
        <v>-590685.6</v>
      </c>
      <c r="E43" s="33">
        <v>0</v>
      </c>
      <c r="G43" s="30">
        <v>1256793.3000000005</v>
      </c>
      <c r="H43" s="26">
        <v>1508182.5</v>
      </c>
      <c r="I43" s="26">
        <v>-251389.19999999949</v>
      </c>
      <c r="J43" s="45"/>
    </row>
    <row r="44" spans="1:12" x14ac:dyDescent="0.2">
      <c r="A44" s="75">
        <v>5</v>
      </c>
      <c r="B44" s="32">
        <v>-778070.60000000079</v>
      </c>
      <c r="C44" s="33">
        <v>1115427.899999999</v>
      </c>
      <c r="D44" s="34">
        <v>-528985.89999999979</v>
      </c>
      <c r="E44" s="33">
        <v>0</v>
      </c>
      <c r="G44" s="30">
        <v>1172238.399999999</v>
      </c>
      <c r="H44" s="26">
        <v>1363867.0000000005</v>
      </c>
      <c r="I44" s="26">
        <v>-191628.60000000149</v>
      </c>
      <c r="J44" s="45"/>
    </row>
    <row r="45" spans="1:12" ht="13.5" thickBot="1" x14ac:dyDescent="0.25">
      <c r="A45" s="75">
        <v>6</v>
      </c>
      <c r="B45" s="35">
        <v>-634260.29999999958</v>
      </c>
      <c r="C45" s="36">
        <v>726641.60000000079</v>
      </c>
      <c r="D45" s="37">
        <v>-392038.60000000027</v>
      </c>
      <c r="E45" s="36">
        <v>0</v>
      </c>
      <c r="G45" s="27">
        <v>780929.20000000077</v>
      </c>
      <c r="H45" s="29">
        <v>1080586.4999999998</v>
      </c>
      <c r="I45" s="29">
        <v>-299657.299999999</v>
      </c>
      <c r="J45" s="45"/>
    </row>
    <row r="46" spans="1:12" x14ac:dyDescent="0.2">
      <c r="A46" s="74">
        <v>7</v>
      </c>
      <c r="B46" s="32">
        <v>-464594.50000000017</v>
      </c>
      <c r="C46" s="33">
        <v>748162.09999999986</v>
      </c>
      <c r="D46" s="34">
        <v>-391971.90000000026</v>
      </c>
      <c r="E46" s="33">
        <v>-32541</v>
      </c>
      <c r="G46" s="30">
        <v>778086.49999999988</v>
      </c>
      <c r="H46" s="26">
        <v>919031.8000000004</v>
      </c>
      <c r="I46" s="26">
        <v>-140945.30000000051</v>
      </c>
      <c r="J46" s="45"/>
    </row>
    <row r="47" spans="1:12" x14ac:dyDescent="0.2">
      <c r="A47" s="75">
        <v>8</v>
      </c>
      <c r="B47" s="32">
        <v>-393179.59999999986</v>
      </c>
      <c r="C47" s="33">
        <v>721148.89999999932</v>
      </c>
      <c r="D47" s="34">
        <v>-337824.6999999999</v>
      </c>
      <c r="E47" s="33">
        <v>-90626</v>
      </c>
      <c r="G47" s="30">
        <v>767443.09999999939</v>
      </c>
      <c r="H47" s="26">
        <v>867924.49999999977</v>
      </c>
      <c r="I47" s="26">
        <v>-100481.40000000037</v>
      </c>
      <c r="J47" s="45"/>
    </row>
    <row r="48" spans="1:12" ht="13.5" thickBot="1" x14ac:dyDescent="0.25">
      <c r="A48" s="69">
        <v>9</v>
      </c>
      <c r="B48" s="35">
        <v>-496463.8</v>
      </c>
      <c r="C48" s="36">
        <v>802188.70000000065</v>
      </c>
      <c r="D48" s="37">
        <v>-368982.20000000019</v>
      </c>
      <c r="E48" s="36">
        <v>-120741</v>
      </c>
      <c r="G48" s="27">
        <v>837846.30000000063</v>
      </c>
      <c r="H48" s="29">
        <v>1021844.6000000002</v>
      </c>
      <c r="I48" s="29">
        <v>-183998.29999999958</v>
      </c>
      <c r="J48" s="45"/>
    </row>
    <row r="49" spans="1:10" x14ac:dyDescent="0.2">
      <c r="A49" s="75">
        <v>10</v>
      </c>
      <c r="B49" s="32">
        <v>-507720.8000000004</v>
      </c>
      <c r="C49" s="33">
        <v>1119913.8999999992</v>
      </c>
      <c r="D49" s="34">
        <v>-494048.40000000008</v>
      </c>
      <c r="E49" s="33">
        <v>-35351</v>
      </c>
      <c r="G49" s="30">
        <v>1153274.7999999993</v>
      </c>
      <c r="H49" s="26">
        <v>1070481.1000000003</v>
      </c>
      <c r="I49" s="26">
        <v>82793.699999999022</v>
      </c>
      <c r="J49" s="45"/>
    </row>
    <row r="50" spans="1:10" x14ac:dyDescent="0.2">
      <c r="A50" s="75">
        <v>11</v>
      </c>
      <c r="B50" s="32">
        <v>-565897.79999999981</v>
      </c>
      <c r="C50" s="33">
        <v>1063413.3749999993</v>
      </c>
      <c r="D50" s="34">
        <v>-518526.50000000029</v>
      </c>
      <c r="E50" s="33">
        <v>127</v>
      </c>
      <c r="G50" s="30">
        <v>1129533.6749999993</v>
      </c>
      <c r="H50" s="26">
        <v>1150417.6000000001</v>
      </c>
      <c r="I50" s="26">
        <v>-20883.925000000745</v>
      </c>
      <c r="J50" s="45"/>
    </row>
    <row r="51" spans="1:10" ht="13.5" thickBot="1" x14ac:dyDescent="0.25">
      <c r="A51" s="69">
        <v>12</v>
      </c>
      <c r="B51" s="35">
        <v>-478103.2</v>
      </c>
      <c r="C51" s="36">
        <v>812903.22500000068</v>
      </c>
      <c r="D51" s="37">
        <v>-271838.49999999977</v>
      </c>
      <c r="E51" s="36">
        <v>3137</v>
      </c>
      <c r="G51" s="43">
        <v>981136.37500000058</v>
      </c>
      <c r="H51" s="44">
        <v>915037.84999999963</v>
      </c>
      <c r="I51" s="44">
        <v>66098.525000000955</v>
      </c>
      <c r="J51" s="45"/>
    </row>
    <row r="52" spans="1:10" ht="13.5" thickBot="1" x14ac:dyDescent="0.25">
      <c r="A52" s="69" t="s">
        <v>0</v>
      </c>
      <c r="B52" s="76">
        <f>SUM(B40:B51)</f>
        <v>-8202238</v>
      </c>
      <c r="C52" s="76">
        <f>SUM(C40:C51)</f>
        <v>12598565</v>
      </c>
      <c r="D52" s="76">
        <f>SUM(D40:D51)</f>
        <v>-5278350.6000000006</v>
      </c>
      <c r="E52" s="77">
        <f>SUM(E40:E51)</f>
        <v>-457073</v>
      </c>
      <c r="G52" s="78">
        <f>SUM(G40:G51)</f>
        <v>13265325.049999999</v>
      </c>
      <c r="H52" s="82">
        <f>SUM(H40:H51)</f>
        <v>14604421.649999999</v>
      </c>
      <c r="I52" s="79">
        <f>SUM(I40:I51)</f>
        <v>-1339096.6000000006</v>
      </c>
      <c r="J52" s="45"/>
    </row>
    <row r="54" spans="1:10" x14ac:dyDescent="0.2">
      <c r="B54" s="94" t="s">
        <v>13</v>
      </c>
      <c r="C54" s="94"/>
    </row>
  </sheetData>
  <mergeCells count="14">
    <mergeCell ref="B54:C54"/>
    <mergeCell ref="A1:L1"/>
    <mergeCell ref="A2:L2"/>
    <mergeCell ref="A3:L3"/>
    <mergeCell ref="H4:I4"/>
    <mergeCell ref="J4:L4"/>
    <mergeCell ref="K19:L19"/>
    <mergeCell ref="J21:K21"/>
    <mergeCell ref="G38:I38"/>
    <mergeCell ref="B21:E21"/>
    <mergeCell ref="B38:E38"/>
    <mergeCell ref="B4:C4"/>
    <mergeCell ref="D4:E4"/>
    <mergeCell ref="F4:G4"/>
  </mergeCells>
  <phoneticPr fontId="0" type="noConversion"/>
  <pageMargins left="0.74803149606299213" right="0.74803149606299213" top="0.98425196850393704" bottom="1.1811023622047245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workbookViewId="0">
      <selection activeCell="K20" sqref="K20"/>
    </sheetView>
  </sheetViews>
  <sheetFormatPr defaultRowHeight="12.75" x14ac:dyDescent="0.2"/>
  <cols>
    <col min="1" max="1" width="9.7109375" style="47" bestFit="1" customWidth="1"/>
    <col min="2" max="2" width="11.42578125" customWidth="1"/>
    <col min="3" max="3" width="12.42578125" customWidth="1"/>
    <col min="4" max="4" width="10.85546875" customWidth="1"/>
    <col min="5" max="5" width="10.5703125" customWidth="1"/>
    <col min="6" max="6" width="10.28515625" customWidth="1"/>
    <col min="7" max="7" width="10.85546875" customWidth="1"/>
    <col min="8" max="8" width="11.28515625" customWidth="1"/>
    <col min="9" max="9" width="11.85546875" customWidth="1"/>
  </cols>
  <sheetData>
    <row r="1" spans="1:9" ht="15.75" thickBot="1" x14ac:dyDescent="0.3">
      <c r="A1" s="121" t="s">
        <v>16</v>
      </c>
      <c r="B1" s="121"/>
      <c r="C1" s="121"/>
      <c r="D1" s="121"/>
      <c r="E1" s="121"/>
      <c r="F1" s="121"/>
      <c r="G1" s="121"/>
      <c r="H1" s="121"/>
      <c r="I1" s="121"/>
    </row>
    <row r="2" spans="1:9" s="46" customFormat="1" x14ac:dyDescent="0.2">
      <c r="A2" s="59"/>
      <c r="B2" s="117" t="s">
        <v>9</v>
      </c>
      <c r="C2" s="118"/>
      <c r="D2" s="119" t="s">
        <v>3</v>
      </c>
      <c r="E2" s="119"/>
      <c r="F2" s="117" t="s">
        <v>5</v>
      </c>
      <c r="G2" s="118"/>
      <c r="H2" s="117" t="s">
        <v>4</v>
      </c>
      <c r="I2" s="120"/>
    </row>
    <row r="3" spans="1:9" s="46" customFormat="1" x14ac:dyDescent="0.2">
      <c r="A3" s="60" t="s">
        <v>6</v>
      </c>
      <c r="B3" s="48">
        <v>2023</v>
      </c>
      <c r="C3" s="51">
        <v>2022</v>
      </c>
      <c r="D3" s="48">
        <v>2023</v>
      </c>
      <c r="E3" s="51">
        <v>2022</v>
      </c>
      <c r="F3" s="48">
        <v>2023</v>
      </c>
      <c r="G3" s="51">
        <v>2022</v>
      </c>
      <c r="H3" s="48">
        <v>2023</v>
      </c>
      <c r="I3" s="51">
        <v>2022</v>
      </c>
    </row>
    <row r="4" spans="1:9" x14ac:dyDescent="0.2">
      <c r="A4" s="53">
        <v>1</v>
      </c>
      <c r="B4" s="49">
        <f>Hárok1!B23</f>
        <v>-386324.7</v>
      </c>
      <c r="C4" s="52">
        <f>Hárok1!B40</f>
        <v>-966359.00000000012</v>
      </c>
      <c r="D4" s="50">
        <f>Hárok1!C23</f>
        <v>867906.05000000086</v>
      </c>
      <c r="E4" s="50">
        <f>Hárok1!C40</f>
        <v>1427269.3999999994</v>
      </c>
      <c r="F4" s="49">
        <f>Hárok1!D23</f>
        <v>-497249.29999999964</v>
      </c>
      <c r="G4" s="52">
        <f>Hárok1!D40</f>
        <v>-430778.60000000015</v>
      </c>
      <c r="H4" s="49">
        <f>Hárok1!E23</f>
        <v>62718</v>
      </c>
      <c r="I4" s="54">
        <f>Hárok1!E40</f>
        <v>-99119</v>
      </c>
    </row>
    <row r="5" spans="1:9" x14ac:dyDescent="0.2">
      <c r="A5" s="53">
        <v>2</v>
      </c>
      <c r="B5" s="49">
        <f>Hárok1!B24</f>
        <v>-308766.10000000033</v>
      </c>
      <c r="C5" s="52">
        <f>Hárok1!B41</f>
        <v>-993646.49999999895</v>
      </c>
      <c r="D5" s="50">
        <f>Hárok1!C24</f>
        <v>745628.77499999851</v>
      </c>
      <c r="E5" s="50">
        <f>Hárok1!C41</f>
        <v>1449616.3999999997</v>
      </c>
      <c r="F5" s="49">
        <f>Hárok1!D24</f>
        <v>-376275.20000000054</v>
      </c>
      <c r="G5" s="52">
        <f>Hárok1!D41</f>
        <v>-413059.50000000006</v>
      </c>
      <c r="H5" s="49">
        <f>Hárok1!E24</f>
        <v>136160</v>
      </c>
      <c r="I5" s="54">
        <f>Hárok1!E41</f>
        <v>-81959</v>
      </c>
    </row>
    <row r="6" spans="1:9" x14ac:dyDescent="0.2">
      <c r="A6" s="53">
        <v>3</v>
      </c>
      <c r="B6" s="49">
        <f>Hárok1!B25</f>
        <v>-147387.69999999992</v>
      </c>
      <c r="C6" s="52">
        <f>Hárok1!B42</f>
        <v>-1069792.0999999996</v>
      </c>
      <c r="D6" s="50">
        <f>Hárok1!C25</f>
        <v>584533.92500000028</v>
      </c>
      <c r="E6" s="50">
        <f>Hárok1!C42</f>
        <v>1418433.3000000005</v>
      </c>
      <c r="F6" s="49">
        <f>Hárok1!D25</f>
        <v>-160843.30000000013</v>
      </c>
      <c r="G6" s="52">
        <f>Hárok1!D42</f>
        <v>-539610.19999999995</v>
      </c>
      <c r="H6" s="49">
        <f>Hárok1!E25</f>
        <v>5461</v>
      </c>
      <c r="I6" s="54">
        <f>Hárok1!E42</f>
        <v>0</v>
      </c>
    </row>
    <row r="7" spans="1:9" x14ac:dyDescent="0.2">
      <c r="A7" s="53">
        <v>4</v>
      </c>
      <c r="B7" s="49">
        <f>Hárok1!B26</f>
        <v>-129446.50000000004</v>
      </c>
      <c r="C7" s="52">
        <f>Hárok1!B43</f>
        <v>-854149.80000000016</v>
      </c>
      <c r="D7" s="50">
        <f>Hárok1!C26</f>
        <v>367608.00000000035</v>
      </c>
      <c r="E7" s="50">
        <f>Hárok1!C43</f>
        <v>1193446.2000000007</v>
      </c>
      <c r="F7" s="49">
        <f>Hárok1!D26</f>
        <v>-86467.300000000076</v>
      </c>
      <c r="G7" s="52">
        <f>Hárok1!D43</f>
        <v>-590685.6</v>
      </c>
      <c r="H7" s="49">
        <f>Hárok1!E26</f>
        <v>-15395</v>
      </c>
      <c r="I7" s="54">
        <f>Hárok1!E43</f>
        <v>0</v>
      </c>
    </row>
    <row r="8" spans="1:9" x14ac:dyDescent="0.2">
      <c r="A8" s="53">
        <v>5</v>
      </c>
      <c r="B8" s="49">
        <f>Hárok1!B27</f>
        <v>-32010.300000000017</v>
      </c>
      <c r="C8" s="52">
        <f>Hárok1!B44</f>
        <v>-778070.60000000079</v>
      </c>
      <c r="D8" s="50">
        <f>Hárok1!C27</f>
        <v>358495.17500000005</v>
      </c>
      <c r="E8" s="50">
        <f>Hárok1!C44</f>
        <v>1115427.899999999</v>
      </c>
      <c r="F8" s="49">
        <f>Hárok1!D27</f>
        <v>-62161.300000000279</v>
      </c>
      <c r="G8" s="52">
        <f>Hárok1!D44</f>
        <v>-528985.89999999979</v>
      </c>
      <c r="H8" s="49">
        <f>Hárok1!E27</f>
        <v>17997</v>
      </c>
      <c r="I8" s="54">
        <f>Hárok1!E44</f>
        <v>0</v>
      </c>
    </row>
    <row r="9" spans="1:9" x14ac:dyDescent="0.2">
      <c r="A9" s="53">
        <v>6</v>
      </c>
      <c r="B9" s="49">
        <f>Hárok1!B28</f>
        <v>-10652.399999999994</v>
      </c>
      <c r="C9" s="52">
        <f>Hárok1!B45</f>
        <v>-634260.29999999958</v>
      </c>
      <c r="D9" s="50">
        <f>Hárok1!C28</f>
        <v>-50962.19999999975</v>
      </c>
      <c r="E9" s="50">
        <f>Hárok1!C45</f>
        <v>726641.60000000079</v>
      </c>
      <c r="F9" s="49">
        <f>Hárok1!D28</f>
        <v>239002.60000000038</v>
      </c>
      <c r="G9" s="52">
        <f>Hárok1!D45</f>
        <v>-392038.60000000027</v>
      </c>
      <c r="H9" s="49">
        <f>Hárok1!E28</f>
        <v>25674</v>
      </c>
      <c r="I9" s="54">
        <f>Hárok1!E45</f>
        <v>0</v>
      </c>
    </row>
    <row r="10" spans="1:9" x14ac:dyDescent="0.2">
      <c r="A10" s="53">
        <v>7</v>
      </c>
      <c r="B10" s="49">
        <f>Hárok1!B29</f>
        <v>-243010.39999999967</v>
      </c>
      <c r="C10" s="52">
        <f>Hárok1!B46</f>
        <v>-464594.50000000017</v>
      </c>
      <c r="D10" s="50">
        <f>Hárok1!C29</f>
        <v>487187.72500000038</v>
      </c>
      <c r="E10" s="50">
        <f>Hárok1!C46</f>
        <v>748162.09999999986</v>
      </c>
      <c r="F10" s="49">
        <f>Hárok1!D29</f>
        <v>-43237.10000000018</v>
      </c>
      <c r="G10" s="52">
        <f>Hárok1!D46</f>
        <v>-391971.90000000026</v>
      </c>
      <c r="H10" s="49">
        <f>Hárok1!E29</f>
        <v>58636</v>
      </c>
      <c r="I10" s="54">
        <f>Hárok1!E46</f>
        <v>-32541</v>
      </c>
    </row>
    <row r="11" spans="1:9" x14ac:dyDescent="0.2">
      <c r="A11" s="53">
        <v>8</v>
      </c>
      <c r="B11" s="49">
        <f>Hárok1!B30</f>
        <v>-94879.300000000148</v>
      </c>
      <c r="C11" s="52">
        <f>Hárok1!B47</f>
        <v>-393179.59999999986</v>
      </c>
      <c r="D11" s="50">
        <f>Hárok1!C30</f>
        <v>394976.72499999998</v>
      </c>
      <c r="E11" s="50">
        <f>Hárok1!C47</f>
        <v>721148.89999999932</v>
      </c>
      <c r="F11" s="49">
        <f>Hárok1!D30</f>
        <v>168802.00000000012</v>
      </c>
      <c r="G11" s="52">
        <f>Hárok1!D47</f>
        <v>-337824.6999999999</v>
      </c>
      <c r="H11" s="49">
        <f>Hárok1!E30</f>
        <v>86151</v>
      </c>
      <c r="I11" s="54">
        <f>Hárok1!E47</f>
        <v>-90626</v>
      </c>
    </row>
    <row r="12" spans="1:9" x14ac:dyDescent="0.2">
      <c r="A12" s="53">
        <v>9</v>
      </c>
      <c r="B12" s="49">
        <f>Hárok1!B31</f>
        <v>-89468.199999999983</v>
      </c>
      <c r="C12" s="52">
        <f>Hárok1!B48</f>
        <v>-496463.8</v>
      </c>
      <c r="D12" s="50">
        <f>Hárok1!C31</f>
        <v>307367.22499999998</v>
      </c>
      <c r="E12" s="50">
        <f>Hárok1!C48</f>
        <v>802188.70000000065</v>
      </c>
      <c r="F12" s="49">
        <f>Hárok1!D31</f>
        <v>74825.499999999913</v>
      </c>
      <c r="G12" s="52">
        <f>Hárok1!D48</f>
        <v>-368982.20000000019</v>
      </c>
      <c r="H12" s="49">
        <f>Hárok1!E31</f>
        <v>-48320</v>
      </c>
      <c r="I12" s="54">
        <f>Hárok1!E48</f>
        <v>-120741</v>
      </c>
    </row>
    <row r="13" spans="1:9" x14ac:dyDescent="0.2">
      <c r="A13" s="53">
        <v>10</v>
      </c>
      <c r="B13" s="49">
        <f>Hárok1!B32</f>
        <v>-370007.50000000006</v>
      </c>
      <c r="C13" s="52">
        <f>Hárok1!B49</f>
        <v>-507720.8000000004</v>
      </c>
      <c r="D13" s="50">
        <f>Hárok1!C32</f>
        <v>1053979.7500000009</v>
      </c>
      <c r="E13" s="50">
        <f>Hárok1!C49</f>
        <v>1119913.8999999992</v>
      </c>
      <c r="F13" s="49">
        <f>Hárok1!D32</f>
        <v>-338067.00000000029</v>
      </c>
      <c r="G13" s="52">
        <f>Hárok1!D49</f>
        <v>-494048.40000000008</v>
      </c>
      <c r="H13" s="49">
        <f>Hárok1!E32</f>
        <v>-32345</v>
      </c>
      <c r="I13" s="54">
        <f>Hárok1!E49</f>
        <v>-35351</v>
      </c>
    </row>
    <row r="14" spans="1:9" x14ac:dyDescent="0.2">
      <c r="A14" s="53">
        <v>11</v>
      </c>
      <c r="B14" s="49">
        <f>Hárok1!B33</f>
        <v>-259810.19999999975</v>
      </c>
      <c r="C14" s="52">
        <f>Hárok1!B50</f>
        <v>-565897.79999999981</v>
      </c>
      <c r="D14" s="50">
        <f>Hárok1!C33</f>
        <v>791291.8</v>
      </c>
      <c r="E14" s="50">
        <f>Hárok1!C50</f>
        <v>1063413.3749999993</v>
      </c>
      <c r="F14" s="49">
        <f>Hárok1!D33</f>
        <v>-123245.39999999988</v>
      </c>
      <c r="G14" s="52">
        <f>Hárok1!D50</f>
        <v>-518526.50000000029</v>
      </c>
      <c r="H14" s="49">
        <f>Hárok1!E33</f>
        <v>10773</v>
      </c>
      <c r="I14" s="54">
        <f>Hárok1!E50</f>
        <v>127</v>
      </c>
    </row>
    <row r="15" spans="1:9" x14ac:dyDescent="0.2">
      <c r="A15" s="60">
        <v>12</v>
      </c>
      <c r="B15" s="62">
        <f>Hárok1!B34</f>
        <v>-410897.99999999965</v>
      </c>
      <c r="C15" s="63">
        <f>Hárok1!B51</f>
        <v>-478103.2</v>
      </c>
      <c r="D15" s="64">
        <f>Hárok1!C34</f>
        <v>1116586.7999999996</v>
      </c>
      <c r="E15" s="64">
        <f>Hárok1!C51</f>
        <v>812903.22500000068</v>
      </c>
      <c r="F15" s="62">
        <f>Hárok1!D34</f>
        <v>-273058.90000000002</v>
      </c>
      <c r="G15" s="63">
        <f>Hárok1!D51</f>
        <v>-271838.49999999977</v>
      </c>
      <c r="H15" s="62">
        <f>Hárok1!E34</f>
        <v>103662</v>
      </c>
      <c r="I15" s="65">
        <f>Hárok1!E51</f>
        <v>3137</v>
      </c>
    </row>
    <row r="16" spans="1:9" ht="13.5" thickBot="1" x14ac:dyDescent="0.25">
      <c r="A16" s="61" t="s">
        <v>0</v>
      </c>
      <c r="B16" s="55">
        <f>SUM(B4:B15)</f>
        <v>-2482661.2999999993</v>
      </c>
      <c r="C16" s="56">
        <f t="shared" ref="C16:I16" si="0">SUM(C4:C15)</f>
        <v>-8202238</v>
      </c>
      <c r="D16" s="57">
        <f t="shared" si="0"/>
        <v>7024599.7500000019</v>
      </c>
      <c r="E16" s="57">
        <f t="shared" si="0"/>
        <v>12598565</v>
      </c>
      <c r="F16" s="55">
        <f t="shared" si="0"/>
        <v>-1477974.7000000011</v>
      </c>
      <c r="G16" s="56">
        <f t="shared" si="0"/>
        <v>-5278350.6000000006</v>
      </c>
      <c r="H16" s="55">
        <f t="shared" si="0"/>
        <v>411172</v>
      </c>
      <c r="I16" s="58">
        <f t="shared" si="0"/>
        <v>-457073</v>
      </c>
    </row>
    <row r="18" spans="1:9" x14ac:dyDescent="0.2">
      <c r="A18" s="88"/>
    </row>
    <row r="19" spans="1:9" x14ac:dyDescent="0.2">
      <c r="B19" s="45"/>
      <c r="C19" s="45"/>
      <c r="D19" s="45"/>
      <c r="E19" s="45"/>
      <c r="F19" s="45"/>
      <c r="G19" s="45"/>
      <c r="H19" s="45"/>
    </row>
    <row r="21" spans="1:9" x14ac:dyDescent="0.2">
      <c r="C21" s="45"/>
      <c r="D21" s="45"/>
      <c r="E21" s="45"/>
      <c r="F21" s="45"/>
      <c r="G21" s="45"/>
      <c r="H21" s="45"/>
      <c r="I21" s="45"/>
    </row>
    <row r="22" spans="1:9" x14ac:dyDescent="0.2">
      <c r="C22" s="93"/>
    </row>
  </sheetData>
  <sheetProtection sheet="1"/>
  <mergeCells count="5">
    <mergeCell ref="B2:C2"/>
    <mergeCell ref="D2:E2"/>
    <mergeCell ref="F2:G2"/>
    <mergeCell ref="H2:I2"/>
    <mergeCell ref="A1:I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>
      <selection activeCell="Y26" sqref="Y26"/>
    </sheetView>
  </sheetViews>
  <sheetFormatPr defaultRowHeight="12.75" x14ac:dyDescent="0.2"/>
  <sheetData/>
  <sheetProtection sheet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Grafy</vt:lpstr>
    </vt:vector>
  </TitlesOfParts>
  <Company>SEPS, a. 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Dudášik Stanislav</dc:creator>
  <cp:lastModifiedBy>Beňo Libor</cp:lastModifiedBy>
  <cp:lastPrinted>2016-05-27T11:13:11Z</cp:lastPrinted>
  <dcterms:created xsi:type="dcterms:W3CDTF">2005-04-22T10:33:11Z</dcterms:created>
  <dcterms:modified xsi:type="dcterms:W3CDTF">2024-01-11T08:58:59Z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585759-362d-4185-bb50-fc81b58bf15d_Enabled">
    <vt:lpwstr>true</vt:lpwstr>
  </property>
  <property fmtid="{D5CDD505-2E9C-101B-9397-08002B2CF9AE}" pid="3" name="MSIP_Label_2e585759-362d-4185-bb50-fc81b58bf15d_SetDate">
    <vt:lpwstr>2020-11-27T09:59:39Z</vt:lpwstr>
  </property>
  <property fmtid="{D5CDD505-2E9C-101B-9397-08002B2CF9AE}" pid="4" name="MSIP_Label_2e585759-362d-4185-bb50-fc81b58bf15d_Method">
    <vt:lpwstr>Standard</vt:lpwstr>
  </property>
  <property fmtid="{D5CDD505-2E9C-101B-9397-08002B2CF9AE}" pid="5" name="MSIP_Label_2e585759-362d-4185-bb50-fc81b58bf15d_Name">
    <vt:lpwstr>2e585759-362d-4185-bb50-fc81b58bf15d</vt:lpwstr>
  </property>
  <property fmtid="{D5CDD505-2E9C-101B-9397-08002B2CF9AE}" pid="6" name="MSIP_Label_2e585759-362d-4185-bb50-fc81b58bf15d_SiteId">
    <vt:lpwstr>6dfa2abc-8bb8-4557-855c-e532cacb5122</vt:lpwstr>
  </property>
  <property fmtid="{D5CDD505-2E9C-101B-9397-08002B2CF9AE}" pid="7" name="MSIP_Label_2e585759-362d-4185-bb50-fc81b58bf15d_ActionId">
    <vt:lpwstr>39c76764-bd58-4900-916f-6387e9668ce7</vt:lpwstr>
  </property>
  <property fmtid="{D5CDD505-2E9C-101B-9397-08002B2CF9AE}" pid="8" name="MSIP_Label_2e585759-362d-4185-bb50-fc81b58bf15d_ContentBits">
    <vt:lpwstr>0</vt:lpwstr>
  </property>
</Properties>
</file>