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6" documentId="8_{44263F71-6EA9-42C8-AF36-DB0470827FDF}" xr6:coauthVersionLast="47" xr6:coauthVersionMax="47" xr10:uidLastSave="{C755B8AC-1620-4777-8F92-19AD98098302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K13" i="1"/>
  <c r="J17" i="1"/>
  <c r="K17" i="1"/>
  <c r="J16" i="1"/>
  <c r="K16" i="1"/>
  <c r="J15" i="1"/>
  <c r="K15" i="1"/>
  <c r="L15" i="1" s="1"/>
  <c r="J14" i="1"/>
  <c r="K14" i="1"/>
  <c r="J12" i="1"/>
  <c r="K12" i="1"/>
  <c r="J11" i="1"/>
  <c r="K11" i="1"/>
  <c r="J10" i="1"/>
  <c r="K10" i="1"/>
  <c r="J9" i="1"/>
  <c r="K9" i="1"/>
  <c r="J8" i="1"/>
  <c r="K8" i="1"/>
  <c r="J7" i="1"/>
  <c r="K7" i="1"/>
  <c r="J6" i="1"/>
  <c r="K6" i="1"/>
  <c r="C23" i="1"/>
  <c r="D4" i="2" s="1"/>
  <c r="D23" i="1"/>
  <c r="F4" i="2"/>
  <c r="E23" i="1"/>
  <c r="H4" i="2" s="1"/>
  <c r="B24" i="1"/>
  <c r="B5" i="2" s="1"/>
  <c r="C24" i="1"/>
  <c r="D5" i="2" s="1"/>
  <c r="D24" i="1"/>
  <c r="F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 s="1"/>
  <c r="D26" i="1"/>
  <c r="F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 s="1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/>
  <c r="C34" i="1"/>
  <c r="D15" i="2" s="1"/>
  <c r="D34" i="1"/>
  <c r="E34" i="1"/>
  <c r="H15" i="2" s="1"/>
  <c r="L9" i="1"/>
  <c r="L11" i="1" l="1"/>
  <c r="L17" i="1"/>
  <c r="L14" i="1"/>
  <c r="L10" i="1"/>
  <c r="I16" i="2"/>
  <c r="E16" i="2"/>
  <c r="G16" i="2"/>
  <c r="C16" i="2"/>
  <c r="L16" i="1"/>
  <c r="L13" i="1"/>
  <c r="L12" i="1"/>
  <c r="D35" i="1"/>
  <c r="L8" i="1"/>
  <c r="K18" i="1"/>
  <c r="L7" i="1"/>
  <c r="B35" i="1"/>
  <c r="D16" i="2"/>
  <c r="C35" i="1"/>
  <c r="J18" i="1"/>
  <c r="L6" i="1"/>
  <c r="H16" i="2"/>
  <c r="B16" i="2"/>
  <c r="E35" i="1"/>
  <c r="F15" i="2"/>
  <c r="F16" i="2" s="1"/>
  <c r="L18" i="1" l="1"/>
</calcChain>
</file>

<file path=xl/sharedStrings.xml><?xml version="1.0" encoding="utf-8"?>
<sst xmlns="http://schemas.openxmlformats.org/spreadsheetml/2006/main" count="54" uniqueCount="23">
  <si>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</si>
  <si>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</si>
  <si>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</si>
  <si>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</si>
  <si>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</si>
  <si>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</si>
  <si>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</si>
  <si>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</si>
  <si>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</si>
  <si>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</si>
  <si>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</si>
  <si>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</si>
  <si>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</si>
  <si>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</si>
  <si>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</si>
  <si>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</si>
  <si>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</si>
  <si>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</si>
  <si>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r>
      <t xml:space="preserve">Rok (Year) </t>
    </r>
    <r>
      <rPr>
        <b/>
        <sz val="14"/>
        <color indexed="60"/>
        <rFont val="Arial CE"/>
        <charset val="238"/>
      </rPr>
      <t>2025</t>
    </r>
  </si>
  <si>
    <t>SALDO  (Balance) 2025</t>
  </si>
  <si>
    <t>SALDO (Balance) 2024</t>
  </si>
  <si>
    <t>Rok (Year) 2024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</si>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</sst>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FLOWS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4.9346820971222012E-2"/>
          <c:y val="1.4804689003317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-1146687.1500000013</c:v>
                </c:pt>
                <c:pt idx="1">
                  <c:v>-944931.07500000019</c:v>
                </c:pt>
                <c:pt idx="2">
                  <c:v>-723426.64999999967</c:v>
                </c:pt>
                <c:pt idx="3">
                  <c:v>-554809.30000000051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-671278.97500000079</c:v>
                </c:pt>
                <c:pt idx="1">
                  <c:v>-348360.97499999951</c:v>
                </c:pt>
                <c:pt idx="2">
                  <c:v>-317183.27500000026</c:v>
                </c:pt>
                <c:pt idx="3">
                  <c:v>-405832.0750000003</c:v>
                </c:pt>
                <c:pt idx="4">
                  <c:v>-771521.44999999914</c:v>
                </c:pt>
                <c:pt idx="5">
                  <c:v>-929294.20000000054</c:v>
                </c:pt>
                <c:pt idx="6">
                  <c:v>-1023489.9249999996</c:v>
                </c:pt>
                <c:pt idx="7">
                  <c:v>-1137121.4999999981</c:v>
                </c:pt>
                <c:pt idx="8">
                  <c:v>-795169.75</c:v>
                </c:pt>
                <c:pt idx="9">
                  <c:v>-498815.35000000003</c:v>
                </c:pt>
                <c:pt idx="10">
                  <c:v>-1016149.3249999994</c:v>
                </c:pt>
                <c:pt idx="11">
                  <c:v>-1305708.7750000008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4.9346820971222012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1677149.9070000001</c:v>
                </c:pt>
                <c:pt idx="1">
                  <c:v>1257835.9029999992</c:v>
                </c:pt>
                <c:pt idx="2">
                  <c:v>1014391.3359999988</c:v>
                </c:pt>
                <c:pt idx="3">
                  <c:v>747509.62799999979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1254127.6759999995</c:v>
                </c:pt>
                <c:pt idx="1">
                  <c:v>1034499.7050000002</c:v>
                </c:pt>
                <c:pt idx="2">
                  <c:v>951126.20500000042</c:v>
                </c:pt>
                <c:pt idx="3">
                  <c:v>645807.23199999961</c:v>
                </c:pt>
                <c:pt idx="4">
                  <c:v>660571.272</c:v>
                </c:pt>
                <c:pt idx="5">
                  <c:v>808678.98299999884</c:v>
                </c:pt>
                <c:pt idx="6">
                  <c:v>960136.96200000006</c:v>
                </c:pt>
                <c:pt idx="7">
                  <c:v>1301608.3549999993</c:v>
                </c:pt>
                <c:pt idx="8">
                  <c:v>1167988.9299999983</c:v>
                </c:pt>
                <c:pt idx="9">
                  <c:v>848018.97299999977</c:v>
                </c:pt>
                <c:pt idx="10">
                  <c:v>1328161.9759999993</c:v>
                </c:pt>
                <c:pt idx="11">
                  <c:v>1724192.9539999971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2.1390331527707959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-760516.7000000003</c:v>
                </c:pt>
                <c:pt idx="1">
                  <c:v>-566293.59999999963</c:v>
                </c:pt>
                <c:pt idx="2">
                  <c:v>-386145.20000000019</c:v>
                </c:pt>
                <c:pt idx="3">
                  <c:v>-356071.39999999956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-275429.49999999988</c:v>
                </c:pt>
                <c:pt idx="1">
                  <c:v>-249197.20000000024</c:v>
                </c:pt>
                <c:pt idx="2">
                  <c:v>-191278.59999999998</c:v>
                </c:pt>
                <c:pt idx="3">
                  <c:v>-9881.4000000000015</c:v>
                </c:pt>
                <c:pt idx="4">
                  <c:v>0</c:v>
                </c:pt>
                <c:pt idx="5">
                  <c:v>-202022.5</c:v>
                </c:pt>
                <c:pt idx="6">
                  <c:v>-281910.10000000038</c:v>
                </c:pt>
                <c:pt idx="7">
                  <c:v>-425389.29999999981</c:v>
                </c:pt>
                <c:pt idx="8">
                  <c:v>-368292.49999999983</c:v>
                </c:pt>
                <c:pt idx="9">
                  <c:v>-203563.2</c:v>
                </c:pt>
                <c:pt idx="10">
                  <c:v>-545466.69999999972</c:v>
                </c:pt>
                <c:pt idx="11">
                  <c:v>-669855.19999999925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4.2229383248802085E-2"/>
          <c:y val="2.2624364936839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445067.96999999951</c:v>
                </c:pt>
                <c:pt idx="1">
                  <c:v>376163.76000000065</c:v>
                </c:pt>
                <c:pt idx="2">
                  <c:v>224300.99</c:v>
                </c:pt>
                <c:pt idx="3">
                  <c:v>214780.9599999997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191971.70000000024</c:v>
                </c:pt>
                <c:pt idx="1">
                  <c:v>157810.04999999976</c:v>
                </c:pt>
                <c:pt idx="2">
                  <c:v>100948.6750000001</c:v>
                </c:pt>
                <c:pt idx="3">
                  <c:v>8704.0500000000466</c:v>
                </c:pt>
                <c:pt idx="4">
                  <c:v>158105.02500000002</c:v>
                </c:pt>
                <c:pt idx="5">
                  <c:v>298314.12500000023</c:v>
                </c:pt>
                <c:pt idx="6">
                  <c:v>369746.64999999985</c:v>
                </c:pt>
                <c:pt idx="7">
                  <c:v>343116.8000000001</c:v>
                </c:pt>
                <c:pt idx="8">
                  <c:v>283703.37999999989</c:v>
                </c:pt>
                <c:pt idx="9">
                  <c:v>167549.1700000001</c:v>
                </c:pt>
                <c:pt idx="10">
                  <c:v>354030.9100000005</c:v>
                </c:pt>
                <c:pt idx="11">
                  <c:v>474485.94999999925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3550.5000000000014</v>
      </c>
      <c r="C6" s="12">
        <v>1150237.6500000013</v>
      </c>
      <c r="D6" s="11">
        <v>1678884.8130000001</v>
      </c>
      <c r="E6" s="12">
        <v>1734.9059999999999</v>
      </c>
      <c r="F6" s="11">
        <v>553.70000000000005</v>
      </c>
      <c r="G6" s="13">
        <v>761070.40000000026</v>
      </c>
      <c r="H6" s="11">
        <v>446762.55999999953</v>
      </c>
      <c r="I6" s="13">
        <v>1694.5899999999997</v>
      </c>
      <c r="J6" s="25">
        <f>+B6+D6+F6+H6</f>
        <v>2129751.5729999994</v>
      </c>
      <c r="K6" s="25">
        <f>+C6+E6+G6+I6</f>
        <v>1914737.5460000017</v>
      </c>
      <c r="L6" s="26">
        <f>J6-K6</f>
        <v>215014.02699999767</v>
      </c>
      <c r="P6" s="45"/>
      <c r="Q6" s="45"/>
    </row>
    <row r="7" spans="1:17" x14ac:dyDescent="0.2">
      <c r="A7" s="4">
        <v>2</v>
      </c>
      <c r="B7" s="11">
        <v>7798.0749999999989</v>
      </c>
      <c r="C7" s="12">
        <v>952729.15000000014</v>
      </c>
      <c r="D7" s="11">
        <v>1265489.4459999993</v>
      </c>
      <c r="E7" s="12">
        <v>7653.5430000000006</v>
      </c>
      <c r="F7" s="11">
        <v>3614.7999999999997</v>
      </c>
      <c r="G7" s="13">
        <v>569908.39999999967</v>
      </c>
      <c r="H7" s="11">
        <v>382260.28000000067</v>
      </c>
      <c r="I7" s="13">
        <v>6096.5200000000032</v>
      </c>
      <c r="J7" s="25">
        <f>+B7+D7+F7+H7</f>
        <v>1659162.601</v>
      </c>
      <c r="K7" s="25">
        <f>+C7+E7+G7+I7</f>
        <v>1536387.6129999999</v>
      </c>
      <c r="L7" s="26">
        <f>J7-K7</f>
        <v>122774.98800000013</v>
      </c>
      <c r="P7" s="45"/>
      <c r="Q7" s="45"/>
    </row>
    <row r="8" spans="1:17" ht="13.5" thickBot="1" x14ac:dyDescent="0.25">
      <c r="A8" s="1">
        <v>3</v>
      </c>
      <c r="B8" s="14">
        <v>58180.525000000016</v>
      </c>
      <c r="C8" s="15">
        <v>781607.1749999997</v>
      </c>
      <c r="D8" s="14">
        <v>1045083.7289999989</v>
      </c>
      <c r="E8" s="15">
        <v>30692.392999999993</v>
      </c>
      <c r="F8" s="14">
        <v>6920.6</v>
      </c>
      <c r="G8" s="16">
        <v>393065.80000000016</v>
      </c>
      <c r="H8" s="14">
        <v>265628.76999999996</v>
      </c>
      <c r="I8" s="15">
        <v>41327.779999999977</v>
      </c>
      <c r="J8" s="27">
        <f t="shared" ref="J8:J17" si="0">+B8+D8+F8+H8</f>
        <v>1375813.6239999989</v>
      </c>
      <c r="K8" s="28">
        <f t="shared" ref="K8:K17" si="1">+C8+E8+G8+I8</f>
        <v>1246693.1479999998</v>
      </c>
      <c r="L8" s="29">
        <f t="shared" ref="L8:L17" si="2">J8-K8</f>
        <v>129120.47599999909</v>
      </c>
      <c r="P8" s="45"/>
      <c r="Q8" s="45"/>
    </row>
    <row r="9" spans="1:17" x14ac:dyDescent="0.2">
      <c r="A9" s="4">
        <v>4</v>
      </c>
      <c r="B9" s="11">
        <v>91084.450000000012</v>
      </c>
      <c r="C9" s="12">
        <v>645893.75000000058</v>
      </c>
      <c r="D9" s="11">
        <v>839611.77599999995</v>
      </c>
      <c r="E9" s="12">
        <v>92102.148000000103</v>
      </c>
      <c r="F9" s="11">
        <v>13578.100000000004</v>
      </c>
      <c r="G9" s="13">
        <v>369649.49999999953</v>
      </c>
      <c r="H9" s="11">
        <v>257636.9899999997</v>
      </c>
      <c r="I9" s="12">
        <v>42856.030000000006</v>
      </c>
      <c r="J9" s="30">
        <f t="shared" si="0"/>
        <v>1201911.3159999996</v>
      </c>
      <c r="K9" s="25">
        <f t="shared" si="1"/>
        <v>1150501.4280000003</v>
      </c>
      <c r="L9" s="26">
        <f t="shared" si="2"/>
        <v>51409.887999999337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 t="shared" si="2"/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si="2"/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>+B13+D13+F13+H13</f>
        <v>0</v>
      </c>
      <c r="K13" s="25">
        <f>+C13+E13+G13+I13</f>
        <v>0</v>
      </c>
      <c r="L13" s="26">
        <f>J13-K13</f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si="0"/>
        <v>0</v>
      </c>
      <c r="K14" s="28">
        <f t="shared" si="1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 t="shared" si="0"/>
        <v>0</v>
      </c>
      <c r="K15" s="25">
        <f t="shared" si="1"/>
        <v>0</v>
      </c>
      <c r="L15" s="26">
        <f t="shared" si="2"/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0"/>
        <v>0</v>
      </c>
      <c r="K16" s="25">
        <f t="shared" si="1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0"/>
        <v>0</v>
      </c>
      <c r="K17" s="23">
        <f t="shared" si="1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160613.55000000005</v>
      </c>
      <c r="C18" s="90">
        <f t="shared" si="3"/>
        <v>3530467.725000002</v>
      </c>
      <c r="D18" s="89">
        <f t="shared" si="3"/>
        <v>4829069.7639999986</v>
      </c>
      <c r="E18" s="90">
        <f t="shared" si="3"/>
        <v>132182.99000000011</v>
      </c>
      <c r="F18" s="89">
        <f t="shared" si="3"/>
        <v>24667.200000000004</v>
      </c>
      <c r="G18" s="90">
        <f t="shared" si="3"/>
        <v>2093694.0999999996</v>
      </c>
      <c r="H18" s="89">
        <f t="shared" si="3"/>
        <v>1352288.5999999999</v>
      </c>
      <c r="I18" s="90">
        <f t="shared" si="3"/>
        <v>91974.919999999984</v>
      </c>
      <c r="J18" s="89">
        <f t="shared" si="3"/>
        <v>6366639.1139999982</v>
      </c>
      <c r="K18" s="91">
        <f t="shared" si="3"/>
        <v>5848319.7350000022</v>
      </c>
      <c r="L18" s="90">
        <f t="shared" si="3"/>
        <v>518319.37899999623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19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-1146687.1500000013</v>
      </c>
      <c r="C23" s="33">
        <f>D6-E6</f>
        <v>1677149.9070000001</v>
      </c>
      <c r="D23" s="34">
        <f>F6-G6</f>
        <v>-760516.7000000003</v>
      </c>
      <c r="E23" s="33">
        <f>H6-I6</f>
        <v>445067.96999999951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-944931.07500000019</v>
      </c>
      <c r="C24" s="33">
        <f t="shared" ref="C24:C34" si="5">D7-E7</f>
        <v>1257835.9029999992</v>
      </c>
      <c r="D24" s="34">
        <f t="shared" ref="D24:D34" si="6">F7-G7</f>
        <v>-566293.59999999963</v>
      </c>
      <c r="E24" s="33">
        <f t="shared" ref="E24:E34" si="7">H7-I7</f>
        <v>376163.76000000065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-723426.64999999967</v>
      </c>
      <c r="C25" s="36">
        <f t="shared" si="5"/>
        <v>1014391.3359999988</v>
      </c>
      <c r="D25" s="37">
        <f t="shared" si="6"/>
        <v>-386145.20000000019</v>
      </c>
      <c r="E25" s="36">
        <f t="shared" si="7"/>
        <v>224300.99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-554809.30000000051</v>
      </c>
      <c r="C26" s="33">
        <f t="shared" si="5"/>
        <v>747509.62799999979</v>
      </c>
      <c r="D26" s="34">
        <f t="shared" si="6"/>
        <v>-356071.39999999956</v>
      </c>
      <c r="E26" s="33">
        <f>H9-I9</f>
        <v>214780.9599999997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0</v>
      </c>
      <c r="C27" s="33">
        <f t="shared" si="5"/>
        <v>0</v>
      </c>
      <c r="D27" s="34">
        <f t="shared" si="6"/>
        <v>0</v>
      </c>
      <c r="E27" s="33">
        <f t="shared" si="7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0</v>
      </c>
      <c r="C28" s="36">
        <f t="shared" si="5"/>
        <v>0</v>
      </c>
      <c r="D28" s="37">
        <f t="shared" si="6"/>
        <v>0</v>
      </c>
      <c r="E28" s="36">
        <f t="shared" si="7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0</v>
      </c>
      <c r="C29" s="33">
        <f t="shared" si="5"/>
        <v>0</v>
      </c>
      <c r="D29" s="34">
        <f t="shared" si="6"/>
        <v>0</v>
      </c>
      <c r="E29" s="33">
        <f t="shared" si="7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0</v>
      </c>
      <c r="C30" s="33">
        <f t="shared" si="5"/>
        <v>0</v>
      </c>
      <c r="D30" s="34">
        <f t="shared" si="6"/>
        <v>0</v>
      </c>
      <c r="E30" s="33">
        <f t="shared" si="7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0</v>
      </c>
      <c r="C31" s="36">
        <f t="shared" si="5"/>
        <v>0</v>
      </c>
      <c r="D31" s="37">
        <f t="shared" si="6"/>
        <v>0</v>
      </c>
      <c r="E31" s="36">
        <f t="shared" si="7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0</v>
      </c>
      <c r="C32" s="33">
        <f t="shared" si="5"/>
        <v>0</v>
      </c>
      <c r="D32" s="34">
        <f t="shared" si="6"/>
        <v>0</v>
      </c>
      <c r="E32" s="33">
        <f t="shared" si="7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0</v>
      </c>
      <c r="C33" s="33">
        <f t="shared" si="5"/>
        <v>0</v>
      </c>
      <c r="D33" s="34">
        <f t="shared" si="6"/>
        <v>0</v>
      </c>
      <c r="E33" s="33">
        <f t="shared" si="7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0</v>
      </c>
      <c r="C34" s="36">
        <f t="shared" si="5"/>
        <v>0</v>
      </c>
      <c r="D34" s="37">
        <f t="shared" si="6"/>
        <v>0</v>
      </c>
      <c r="E34" s="36">
        <f t="shared" si="7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-3369854.1750000017</v>
      </c>
      <c r="C35" s="39">
        <f>SUM(C23:C34)</f>
        <v>4696886.7739999983</v>
      </c>
      <c r="D35" s="40">
        <f>SUM(D23:D34)</f>
        <v>-2069026.8999999994</v>
      </c>
      <c r="E35" s="87">
        <f>SUM(E23:E34)</f>
        <v>1260313.68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20</v>
      </c>
      <c r="C38" s="110"/>
      <c r="D38" s="110"/>
      <c r="E38" s="111"/>
      <c r="G38" s="109" t="s">
        <v>21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-671278.97500000079</v>
      </c>
      <c r="C40" s="33">
        <v>1254127.6759999995</v>
      </c>
      <c r="D40" s="34">
        <v>-275429.49999999988</v>
      </c>
      <c r="E40" s="33">
        <v>191971.70000000024</v>
      </c>
      <c r="G40" s="30">
        <v>1619654.7209999999</v>
      </c>
      <c r="H40" s="26">
        <v>1120263.8200000008</v>
      </c>
      <c r="I40" s="26">
        <v>499390.90099999914</v>
      </c>
      <c r="J40" s="45"/>
    </row>
    <row r="41" spans="1:12" x14ac:dyDescent="0.2">
      <c r="A41" s="75">
        <v>2</v>
      </c>
      <c r="B41" s="32">
        <v>-348360.97499999951</v>
      </c>
      <c r="C41" s="33">
        <v>1034499.7050000002</v>
      </c>
      <c r="D41" s="34">
        <v>-249197.20000000024</v>
      </c>
      <c r="E41" s="33">
        <v>157810.04999999976</v>
      </c>
      <c r="G41" s="30">
        <v>1417108.1509999998</v>
      </c>
      <c r="H41" s="26">
        <v>822356.57099999976</v>
      </c>
      <c r="I41" s="26">
        <v>594751.58000000007</v>
      </c>
      <c r="J41" s="45"/>
    </row>
    <row r="42" spans="1:12" ht="13.5" thickBot="1" x14ac:dyDescent="0.25">
      <c r="A42" s="69">
        <v>3</v>
      </c>
      <c r="B42" s="35">
        <v>-317183.27500000026</v>
      </c>
      <c r="C42" s="36">
        <v>951126.20500000042</v>
      </c>
      <c r="D42" s="37">
        <v>-191278.59999999998</v>
      </c>
      <c r="E42" s="36">
        <v>100948.6750000001</v>
      </c>
      <c r="G42" s="27">
        <v>1346712.5740000005</v>
      </c>
      <c r="H42" s="29">
        <v>803099.56900000013</v>
      </c>
      <c r="I42" s="29">
        <v>543613.00500000035</v>
      </c>
      <c r="J42" s="45"/>
    </row>
    <row r="43" spans="1:12" x14ac:dyDescent="0.2">
      <c r="A43" s="75">
        <v>4</v>
      </c>
      <c r="B43" s="32">
        <v>-405832.0750000003</v>
      </c>
      <c r="C43" s="33">
        <v>645807.23199999961</v>
      </c>
      <c r="D43" s="34">
        <v>-9881.4000000000015</v>
      </c>
      <c r="E43" s="33">
        <v>8704.0500000000466</v>
      </c>
      <c r="G43" s="30">
        <v>922878.99799999967</v>
      </c>
      <c r="H43" s="26">
        <v>684081.19100000034</v>
      </c>
      <c r="I43" s="26">
        <v>238797.80699999933</v>
      </c>
      <c r="J43" s="45"/>
    </row>
    <row r="44" spans="1:12" x14ac:dyDescent="0.2">
      <c r="A44" s="75">
        <v>5</v>
      </c>
      <c r="B44" s="32">
        <v>-771521.44999999914</v>
      </c>
      <c r="C44" s="33">
        <v>660571.272</v>
      </c>
      <c r="D44" s="34">
        <v>0</v>
      </c>
      <c r="E44" s="33">
        <v>158105.02500000002</v>
      </c>
      <c r="G44" s="30">
        <v>997981.86199999996</v>
      </c>
      <c r="H44" s="26">
        <v>950827.01499999908</v>
      </c>
      <c r="I44" s="26">
        <v>47154.847000000882</v>
      </c>
      <c r="J44" s="45"/>
    </row>
    <row r="45" spans="1:12" ht="13.5" thickBot="1" x14ac:dyDescent="0.25">
      <c r="A45" s="75">
        <v>6</v>
      </c>
      <c r="B45" s="35">
        <v>-929294.20000000054</v>
      </c>
      <c r="C45" s="36">
        <v>808678.98299999884</v>
      </c>
      <c r="D45" s="37">
        <v>-202022.5</v>
      </c>
      <c r="E45" s="36">
        <v>298314.12500000023</v>
      </c>
      <c r="G45" s="27">
        <v>1217050.8779999991</v>
      </c>
      <c r="H45" s="29">
        <v>1241374.4700000007</v>
      </c>
      <c r="I45" s="29">
        <v>-24323.592000001576</v>
      </c>
      <c r="J45" s="45"/>
    </row>
    <row r="46" spans="1:12" x14ac:dyDescent="0.2">
      <c r="A46" s="74">
        <v>7</v>
      </c>
      <c r="B46" s="32">
        <v>-1023489.9249999996</v>
      </c>
      <c r="C46" s="33">
        <v>960136.96200000006</v>
      </c>
      <c r="D46" s="34">
        <v>-281910.10000000038</v>
      </c>
      <c r="E46" s="33">
        <v>369746.64999999985</v>
      </c>
      <c r="G46" s="30">
        <v>1432517.4919999999</v>
      </c>
      <c r="H46" s="26">
        <v>1408033.9049999998</v>
      </c>
      <c r="I46" s="26">
        <v>24483.587000000058</v>
      </c>
      <c r="J46" s="45"/>
    </row>
    <row r="47" spans="1:12" x14ac:dyDescent="0.2">
      <c r="A47" s="75">
        <v>8</v>
      </c>
      <c r="B47" s="32">
        <v>-1137121.4999999981</v>
      </c>
      <c r="C47" s="33">
        <v>1301608.3549999993</v>
      </c>
      <c r="D47" s="34">
        <v>-425389.29999999981</v>
      </c>
      <c r="E47" s="33">
        <v>343116.8000000001</v>
      </c>
      <c r="G47" s="30">
        <v>1684616.6949999994</v>
      </c>
      <c r="H47" s="26">
        <v>1602402.339999998</v>
      </c>
      <c r="I47" s="26">
        <v>82214.355000001378</v>
      </c>
      <c r="J47" s="45"/>
    </row>
    <row r="48" spans="1:12" ht="13.5" thickBot="1" x14ac:dyDescent="0.25">
      <c r="A48" s="69">
        <v>9</v>
      </c>
      <c r="B48" s="35">
        <v>-795169.75</v>
      </c>
      <c r="C48" s="36">
        <v>1167988.9299999983</v>
      </c>
      <c r="D48" s="37">
        <v>-368292.49999999983</v>
      </c>
      <c r="E48" s="36">
        <v>283703.37999999989</v>
      </c>
      <c r="G48" s="27">
        <v>1548973.5349999983</v>
      </c>
      <c r="H48" s="29">
        <v>1260743.4749999999</v>
      </c>
      <c r="I48" s="29">
        <v>288230.05999999843</v>
      </c>
      <c r="J48" s="45"/>
    </row>
    <row r="49" spans="1:10" x14ac:dyDescent="0.2">
      <c r="A49" s="75">
        <v>10</v>
      </c>
      <c r="B49" s="32">
        <v>-498815.35000000003</v>
      </c>
      <c r="C49" s="33">
        <v>848018.97299999977</v>
      </c>
      <c r="D49" s="34">
        <v>-203563.2</v>
      </c>
      <c r="E49" s="33">
        <v>167549.1700000001</v>
      </c>
      <c r="G49" s="30">
        <v>1264524.9269999997</v>
      </c>
      <c r="H49" s="26">
        <v>951335.33399999992</v>
      </c>
      <c r="I49" s="26">
        <v>313189.59299999976</v>
      </c>
      <c r="J49" s="45"/>
    </row>
    <row r="50" spans="1:10" x14ac:dyDescent="0.2">
      <c r="A50" s="75">
        <v>11</v>
      </c>
      <c r="B50" s="32">
        <v>-1016149.3249999994</v>
      </c>
      <c r="C50" s="33">
        <v>1328161.9759999993</v>
      </c>
      <c r="D50" s="34">
        <v>-545466.69999999972</v>
      </c>
      <c r="E50" s="33">
        <v>354030.9100000005</v>
      </c>
      <c r="G50" s="30">
        <v>1745569.7399999998</v>
      </c>
      <c r="H50" s="26">
        <v>1624992.8789999993</v>
      </c>
      <c r="I50" s="26">
        <v>120576.8610000005</v>
      </c>
      <c r="J50" s="45"/>
    </row>
    <row r="51" spans="1:10" ht="13.5" thickBot="1" x14ac:dyDescent="0.25">
      <c r="A51" s="69">
        <v>12</v>
      </c>
      <c r="B51" s="35">
        <v>-1305708.7750000008</v>
      </c>
      <c r="C51" s="36">
        <v>1724192.9539999971</v>
      </c>
      <c r="D51" s="37">
        <v>-669855.19999999925</v>
      </c>
      <c r="E51" s="36">
        <v>474485.94999999925</v>
      </c>
      <c r="G51" s="43">
        <v>2210583.1129999962</v>
      </c>
      <c r="H51" s="44">
        <v>1987468.1840000001</v>
      </c>
      <c r="I51" s="44">
        <v>223114.92899999605</v>
      </c>
      <c r="J51" s="45"/>
    </row>
    <row r="52" spans="1:10" ht="13.5" thickBot="1" x14ac:dyDescent="0.25">
      <c r="A52" s="69" t="s">
        <v>0</v>
      </c>
      <c r="B52" s="76">
        <f>SUM(B40:B51)</f>
        <v>-9219925.5749999974</v>
      </c>
      <c r="C52" s="76">
        <f>SUM(C40:C51)</f>
        <v>12684919.222999994</v>
      </c>
      <c r="D52" s="76">
        <f>SUM(D40:D51)</f>
        <v>-3422286.1999999993</v>
      </c>
      <c r="E52" s="77">
        <f>SUM(E40:E51)</f>
        <v>2908486.4850000003</v>
      </c>
      <c r="G52" s="78">
        <f>SUM(G40:G51)</f>
        <v>17408172.685999993</v>
      </c>
      <c r="H52" s="82">
        <f>SUM(H40:H51)</f>
        <v>14456978.752999999</v>
      </c>
      <c r="I52" s="79">
        <f>SUM(I40:I51)</f>
        <v>2951193.9329999946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C4" sqref="C4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2025</v>
      </c>
      <c r="C3" s="51">
        <v>2024</v>
      </c>
      <c r="D3" s="48">
        <v>2025</v>
      </c>
      <c r="E3" s="51">
        <v>2024</v>
      </c>
      <c r="F3" s="48">
        <v>2025</v>
      </c>
      <c r="G3" s="51">
        <v>2024</v>
      </c>
      <c r="H3" s="48">
        <v>2025</v>
      </c>
      <c r="I3" s="51">
        <v>2024</v>
      </c>
    </row>
    <row r="4" spans="1:9" x14ac:dyDescent="0.2">
      <c r="A4" s="53">
        <v>1</v>
      </c>
      <c r="B4" s="49">
        <f>Hárok1!B23</f>
        <v>-1146687.1500000013</v>
      </c>
      <c r="C4" s="52">
        <f>Hárok1!B40</f>
        <v>-671278.97500000079</v>
      </c>
      <c r="D4" s="50">
        <f>Hárok1!C23</f>
        <v>1677149.9070000001</v>
      </c>
      <c r="E4" s="50">
        <f>Hárok1!C40</f>
        <v>1254127.6759999995</v>
      </c>
      <c r="F4" s="49">
        <f>Hárok1!D23</f>
        <v>-760516.7000000003</v>
      </c>
      <c r="G4" s="52">
        <f>Hárok1!D40</f>
        <v>-275429.49999999988</v>
      </c>
      <c r="H4" s="49">
        <f>Hárok1!E23</f>
        <v>445067.96999999951</v>
      </c>
      <c r="I4" s="54">
        <f>Hárok1!E40</f>
        <v>191971.70000000024</v>
      </c>
    </row>
    <row r="5" spans="1:9" x14ac:dyDescent="0.2">
      <c r="A5" s="53">
        <v>2</v>
      </c>
      <c r="B5" s="49">
        <f>Hárok1!B24</f>
        <v>-944931.07500000019</v>
      </c>
      <c r="C5" s="52">
        <f>Hárok1!B41</f>
        <v>-348360.97499999951</v>
      </c>
      <c r="D5" s="50">
        <f>Hárok1!C24</f>
        <v>1257835.9029999992</v>
      </c>
      <c r="E5" s="50">
        <f>Hárok1!C41</f>
        <v>1034499.7050000002</v>
      </c>
      <c r="F5" s="49">
        <f>Hárok1!D24</f>
        <v>-566293.59999999963</v>
      </c>
      <c r="G5" s="52">
        <f>Hárok1!D41</f>
        <v>-249197.20000000024</v>
      </c>
      <c r="H5" s="49">
        <f>Hárok1!E24</f>
        <v>376163.76000000065</v>
      </c>
      <c r="I5" s="54">
        <f>Hárok1!E41</f>
        <v>157810.04999999976</v>
      </c>
    </row>
    <row r="6" spans="1:9" x14ac:dyDescent="0.2">
      <c r="A6" s="53">
        <v>3</v>
      </c>
      <c r="B6" s="49">
        <f>Hárok1!B25</f>
        <v>-723426.64999999967</v>
      </c>
      <c r="C6" s="52">
        <f>Hárok1!B42</f>
        <v>-317183.27500000026</v>
      </c>
      <c r="D6" s="50">
        <f>Hárok1!C25</f>
        <v>1014391.3359999988</v>
      </c>
      <c r="E6" s="50">
        <f>Hárok1!C42</f>
        <v>951126.20500000042</v>
      </c>
      <c r="F6" s="49">
        <f>Hárok1!D25</f>
        <v>-386145.20000000019</v>
      </c>
      <c r="G6" s="52">
        <f>Hárok1!D42</f>
        <v>-191278.59999999998</v>
      </c>
      <c r="H6" s="49">
        <f>Hárok1!E25</f>
        <v>224300.99</v>
      </c>
      <c r="I6" s="54">
        <f>Hárok1!E42</f>
        <v>100948.6750000001</v>
      </c>
    </row>
    <row r="7" spans="1:9" x14ac:dyDescent="0.2">
      <c r="A7" s="53">
        <v>4</v>
      </c>
      <c r="B7" s="49">
        <f>Hárok1!B26</f>
        <v>-554809.30000000051</v>
      </c>
      <c r="C7" s="52">
        <f>Hárok1!B43</f>
        <v>-405832.0750000003</v>
      </c>
      <c r="D7" s="50">
        <f>Hárok1!C26</f>
        <v>747509.62799999979</v>
      </c>
      <c r="E7" s="50">
        <f>Hárok1!C43</f>
        <v>645807.23199999961</v>
      </c>
      <c r="F7" s="49">
        <f>Hárok1!D26</f>
        <v>-356071.39999999956</v>
      </c>
      <c r="G7" s="52">
        <f>Hárok1!D43</f>
        <v>-9881.4000000000015</v>
      </c>
      <c r="H7" s="49">
        <f>Hárok1!E26</f>
        <v>214780.9599999997</v>
      </c>
      <c r="I7" s="54">
        <f>Hárok1!E43</f>
        <v>8704.0500000000466</v>
      </c>
    </row>
    <row r="8" spans="1:9" x14ac:dyDescent="0.2">
      <c r="A8" s="53">
        <v>5</v>
      </c>
      <c r="B8" s="49">
        <f>Hárok1!B27</f>
        <v>0</v>
      </c>
      <c r="C8" s="52">
        <f>Hárok1!B44</f>
        <v>-771521.44999999914</v>
      </c>
      <c r="D8" s="50">
        <f>Hárok1!C27</f>
        <v>0</v>
      </c>
      <c r="E8" s="50">
        <f>Hárok1!C44</f>
        <v>660571.272</v>
      </c>
      <c r="F8" s="49">
        <f>Hárok1!D27</f>
        <v>0</v>
      </c>
      <c r="G8" s="52">
        <f>Hárok1!D44</f>
        <v>0</v>
      </c>
      <c r="H8" s="49">
        <f>Hárok1!E27</f>
        <v>0</v>
      </c>
      <c r="I8" s="54">
        <f>Hárok1!E44</f>
        <v>158105.02500000002</v>
      </c>
    </row>
    <row r="9" spans="1:9" x14ac:dyDescent="0.2">
      <c r="A9" s="53">
        <v>6</v>
      </c>
      <c r="B9" s="49">
        <f>Hárok1!B28</f>
        <v>0</v>
      </c>
      <c r="C9" s="52">
        <f>Hárok1!B45</f>
        <v>-929294.20000000054</v>
      </c>
      <c r="D9" s="50">
        <f>Hárok1!C28</f>
        <v>0</v>
      </c>
      <c r="E9" s="50">
        <f>Hárok1!C45</f>
        <v>808678.98299999884</v>
      </c>
      <c r="F9" s="49">
        <f>Hárok1!D28</f>
        <v>0</v>
      </c>
      <c r="G9" s="52">
        <f>Hárok1!D45</f>
        <v>-202022.5</v>
      </c>
      <c r="H9" s="49">
        <f>Hárok1!E28</f>
        <v>0</v>
      </c>
      <c r="I9" s="54">
        <f>Hárok1!E45</f>
        <v>298314.12500000023</v>
      </c>
    </row>
    <row r="10" spans="1:9" x14ac:dyDescent="0.2">
      <c r="A10" s="53">
        <v>7</v>
      </c>
      <c r="B10" s="49">
        <f>Hárok1!B29</f>
        <v>0</v>
      </c>
      <c r="C10" s="52">
        <f>Hárok1!B46</f>
        <v>-1023489.9249999996</v>
      </c>
      <c r="D10" s="50">
        <f>Hárok1!C29</f>
        <v>0</v>
      </c>
      <c r="E10" s="50">
        <f>Hárok1!C46</f>
        <v>960136.96200000006</v>
      </c>
      <c r="F10" s="49">
        <f>Hárok1!D29</f>
        <v>0</v>
      </c>
      <c r="G10" s="52">
        <f>Hárok1!D46</f>
        <v>-281910.10000000038</v>
      </c>
      <c r="H10" s="49">
        <f>Hárok1!E29</f>
        <v>0</v>
      </c>
      <c r="I10" s="54">
        <f>Hárok1!E46</f>
        <v>369746.64999999985</v>
      </c>
    </row>
    <row r="11" spans="1:9" x14ac:dyDescent="0.2">
      <c r="A11" s="53">
        <v>8</v>
      </c>
      <c r="B11" s="49">
        <f>Hárok1!B30</f>
        <v>0</v>
      </c>
      <c r="C11" s="52">
        <f>Hárok1!B47</f>
        <v>-1137121.4999999981</v>
      </c>
      <c r="D11" s="50">
        <f>Hárok1!C30</f>
        <v>0</v>
      </c>
      <c r="E11" s="50">
        <f>Hárok1!C47</f>
        <v>1301608.3549999993</v>
      </c>
      <c r="F11" s="49">
        <f>Hárok1!D30</f>
        <v>0</v>
      </c>
      <c r="G11" s="52">
        <f>Hárok1!D47</f>
        <v>-425389.29999999981</v>
      </c>
      <c r="H11" s="49">
        <f>Hárok1!E30</f>
        <v>0</v>
      </c>
      <c r="I11" s="54">
        <f>Hárok1!E47</f>
        <v>343116.8000000001</v>
      </c>
    </row>
    <row r="12" spans="1:9" x14ac:dyDescent="0.2">
      <c r="A12" s="53">
        <v>9</v>
      </c>
      <c r="B12" s="49">
        <f>Hárok1!B31</f>
        <v>0</v>
      </c>
      <c r="C12" s="52">
        <f>Hárok1!B48</f>
        <v>-795169.75</v>
      </c>
      <c r="D12" s="50">
        <f>Hárok1!C31</f>
        <v>0</v>
      </c>
      <c r="E12" s="50">
        <f>Hárok1!C48</f>
        <v>1167988.9299999983</v>
      </c>
      <c r="F12" s="49">
        <f>Hárok1!D31</f>
        <v>0</v>
      </c>
      <c r="G12" s="52">
        <f>Hárok1!D48</f>
        <v>-368292.49999999983</v>
      </c>
      <c r="H12" s="49">
        <f>Hárok1!E31</f>
        <v>0</v>
      </c>
      <c r="I12" s="54">
        <f>Hárok1!E48</f>
        <v>283703.37999999989</v>
      </c>
    </row>
    <row r="13" spans="1:9" x14ac:dyDescent="0.2">
      <c r="A13" s="53">
        <v>10</v>
      </c>
      <c r="B13" s="49">
        <f>Hárok1!B32</f>
        <v>0</v>
      </c>
      <c r="C13" s="52">
        <f>Hárok1!B49</f>
        <v>-498815.35000000003</v>
      </c>
      <c r="D13" s="50">
        <f>Hárok1!C32</f>
        <v>0</v>
      </c>
      <c r="E13" s="50">
        <f>Hárok1!C49</f>
        <v>848018.97299999977</v>
      </c>
      <c r="F13" s="49">
        <f>Hárok1!D32</f>
        <v>0</v>
      </c>
      <c r="G13" s="52">
        <f>Hárok1!D49</f>
        <v>-203563.2</v>
      </c>
      <c r="H13" s="49">
        <f>Hárok1!E32</f>
        <v>0</v>
      </c>
      <c r="I13" s="54">
        <f>Hárok1!E49</f>
        <v>167549.1700000001</v>
      </c>
    </row>
    <row r="14" spans="1:9" x14ac:dyDescent="0.2">
      <c r="A14" s="53">
        <v>11</v>
      </c>
      <c r="B14" s="49">
        <f>Hárok1!B33</f>
        <v>0</v>
      </c>
      <c r="C14" s="52">
        <f>Hárok1!B50</f>
        <v>-1016149.3249999994</v>
      </c>
      <c r="D14" s="50">
        <f>Hárok1!C33</f>
        <v>0</v>
      </c>
      <c r="E14" s="50">
        <f>Hárok1!C50</f>
        <v>1328161.9759999993</v>
      </c>
      <c r="F14" s="49">
        <f>Hárok1!D33</f>
        <v>0</v>
      </c>
      <c r="G14" s="52">
        <f>Hárok1!D50</f>
        <v>-545466.69999999972</v>
      </c>
      <c r="H14" s="49">
        <f>Hárok1!E33</f>
        <v>0</v>
      </c>
      <c r="I14" s="54">
        <f>Hárok1!E50</f>
        <v>354030.9100000005</v>
      </c>
    </row>
    <row r="15" spans="1:9" x14ac:dyDescent="0.2">
      <c r="A15" s="60">
        <v>12</v>
      </c>
      <c r="B15" s="62">
        <f>Hárok1!B34</f>
        <v>0</v>
      </c>
      <c r="C15" s="63">
        <f>Hárok1!B51</f>
        <v>-1305708.7750000008</v>
      </c>
      <c r="D15" s="64">
        <f>Hárok1!C34</f>
        <v>0</v>
      </c>
      <c r="E15" s="63">
        <f>Hárok1!C51</f>
        <v>1724192.9539999971</v>
      </c>
      <c r="F15" s="62">
        <f>Hárok1!D34</f>
        <v>0</v>
      </c>
      <c r="G15" s="63">
        <f>Hárok1!D51</f>
        <v>-669855.19999999925</v>
      </c>
      <c r="H15" s="62">
        <f>Hárok1!E34</f>
        <v>0</v>
      </c>
      <c r="I15" s="65">
        <f>Hárok1!E51</f>
        <v>474485.94999999925</v>
      </c>
    </row>
    <row r="16" spans="1:9" ht="13.5" thickBot="1" x14ac:dyDescent="0.25">
      <c r="A16" s="61" t="s">
        <v>0</v>
      </c>
      <c r="B16" s="55">
        <f>SUM(B4:B15)</f>
        <v>-3369854.1750000017</v>
      </c>
      <c r="C16" s="56">
        <f t="shared" ref="C16:I16" si="0">SUM(C4:C15)</f>
        <v>-9219925.5749999974</v>
      </c>
      <c r="D16" s="57">
        <f t="shared" si="0"/>
        <v>4696886.7739999983</v>
      </c>
      <c r="E16" s="57">
        <f t="shared" si="0"/>
        <v>12684919.222999994</v>
      </c>
      <c r="F16" s="55">
        <f t="shared" si="0"/>
        <v>-2069026.8999999994</v>
      </c>
      <c r="G16" s="56">
        <f t="shared" si="0"/>
        <v>-3422286.1999999993</v>
      </c>
      <c r="H16" s="55">
        <f t="shared" si="0"/>
        <v>1260313.68</v>
      </c>
      <c r="I16" s="58">
        <f t="shared" si="0"/>
        <v>2908486.4850000003</v>
      </c>
    </row>
    <row r="18" spans="1:16" x14ac:dyDescent="0.2">
      <c r="A18" s="88" t="s">
        <v>17</v>
      </c>
    </row>
    <row r="19" spans="1:16" x14ac:dyDescent="0.2">
      <c r="B19" s="45"/>
      <c r="C19" s="45"/>
      <c r="D19" s="45"/>
      <c r="E19" s="45"/>
      <c r="F19" s="45"/>
      <c r="G19" s="45"/>
      <c r="H19" s="45"/>
    </row>
    <row r="21" spans="1:16" x14ac:dyDescent="0.2">
      <c r="C21" s="45"/>
      <c r="D21" s="45"/>
      <c r="E21" s="45"/>
      <c r="F21" s="45"/>
      <c r="G21" s="45"/>
      <c r="H21" s="45"/>
      <c r="I21" s="45"/>
    </row>
    <row r="22" spans="1:16" x14ac:dyDescent="0.2">
      <c r="P22" t="s">
        <v>22</v>
      </c>
    </row>
  </sheetData>
  <sheetProtection sheet="1" objects="1" scenarios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S43" sqref="S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2025-05-12T13:14:26Z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