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epssk-my.sharepoint.com/personal/ps0381_sepsas_sk/Documents/Dokumenty/Vedenia_prenosy/Cezhraničné prenosy_cez_PS_SR/Cezhraničné výmeny merané na zverejnenie/"/>
    </mc:Choice>
  </mc:AlternateContent>
  <xr:revisionPtr revIDLastSave="16" documentId="8_{01537997-C470-4C64-9C79-E6720582BCD7}" xr6:coauthVersionLast="47" xr6:coauthVersionMax="47" xr10:uidLastSave="{64FFA01A-793D-40F2-9252-2500CFCB09E3}"/>
  <bookViews>
    <workbookView xWindow="-28920" yWindow="-120" windowWidth="29040" windowHeight="15720" xr2:uid="{00000000-000D-0000-FFFF-FFFF00000000}"/>
  </bookViews>
  <sheets>
    <sheet name="Hárok1" sheetId="1" r:id="rId1"/>
    <sheet name="Hárok2" sheetId="2" r:id="rId2"/>
    <sheet name="Grafy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8" i="1" l="1"/>
  <c r="I52" i="1" l="1"/>
  <c r="H52" i="1"/>
  <c r="G52" i="1"/>
  <c r="E52" i="1"/>
  <c r="D52" i="1"/>
  <c r="C52" i="1"/>
  <c r="B52" i="1"/>
  <c r="I5" i="2"/>
  <c r="I6" i="2"/>
  <c r="I7" i="2"/>
  <c r="I8" i="2"/>
  <c r="I9" i="2"/>
  <c r="I10" i="2"/>
  <c r="I11" i="2"/>
  <c r="I12" i="2"/>
  <c r="I13" i="2"/>
  <c r="I14" i="2"/>
  <c r="I15" i="2"/>
  <c r="I4" i="2"/>
  <c r="G5" i="2"/>
  <c r="G6" i="2"/>
  <c r="G7" i="2"/>
  <c r="G8" i="2"/>
  <c r="G9" i="2"/>
  <c r="G10" i="2"/>
  <c r="G11" i="2"/>
  <c r="G12" i="2"/>
  <c r="G13" i="2"/>
  <c r="G14" i="2"/>
  <c r="G15" i="2"/>
  <c r="G4" i="2"/>
  <c r="E5" i="2"/>
  <c r="E6" i="2"/>
  <c r="E7" i="2"/>
  <c r="E8" i="2"/>
  <c r="E9" i="2"/>
  <c r="E10" i="2"/>
  <c r="E11" i="2"/>
  <c r="E12" i="2"/>
  <c r="E13" i="2"/>
  <c r="E14" i="2"/>
  <c r="E15" i="2"/>
  <c r="E4" i="2"/>
  <c r="C5" i="2"/>
  <c r="C6" i="2"/>
  <c r="C7" i="2"/>
  <c r="C8" i="2"/>
  <c r="C9" i="2"/>
  <c r="C10" i="2"/>
  <c r="C11" i="2"/>
  <c r="C12" i="2"/>
  <c r="C13" i="2"/>
  <c r="C14" i="2"/>
  <c r="C15" i="2"/>
  <c r="C4" i="2"/>
  <c r="I18" i="1"/>
  <c r="H18" i="1"/>
  <c r="G18" i="1"/>
  <c r="F18" i="1"/>
  <c r="E18" i="1"/>
  <c r="D18" i="1"/>
  <c r="C18" i="1"/>
  <c r="B18" i="1"/>
  <c r="K15" i="1"/>
  <c r="J15" i="1"/>
  <c r="J6" i="1"/>
  <c r="J7" i="1"/>
  <c r="K6" i="1"/>
  <c r="K7" i="1"/>
  <c r="K8" i="1"/>
  <c r="L8" i="1" s="1"/>
  <c r="J9" i="1"/>
  <c r="K9" i="1"/>
  <c r="J10" i="1"/>
  <c r="K10" i="1"/>
  <c r="J11" i="1"/>
  <c r="K11" i="1"/>
  <c r="J12" i="1"/>
  <c r="K12" i="1"/>
  <c r="J13" i="1"/>
  <c r="K13" i="1"/>
  <c r="J14" i="1"/>
  <c r="K14" i="1"/>
  <c r="J16" i="1"/>
  <c r="K16" i="1"/>
  <c r="J17" i="1"/>
  <c r="K17" i="1"/>
  <c r="B23" i="1"/>
  <c r="B4" i="2" s="1"/>
  <c r="C23" i="1"/>
  <c r="D4" i="2" s="1"/>
  <c r="C24" i="1"/>
  <c r="D5" i="2" s="1"/>
  <c r="D23" i="1"/>
  <c r="F4" i="2" s="1"/>
  <c r="D24" i="1"/>
  <c r="F5" i="2" s="1"/>
  <c r="E23" i="1"/>
  <c r="H4" i="2"/>
  <c r="B24" i="1"/>
  <c r="B5" i="2" s="1"/>
  <c r="E24" i="1"/>
  <c r="H5" i="2" s="1"/>
  <c r="B25" i="1"/>
  <c r="B6" i="2" s="1"/>
  <c r="C25" i="1"/>
  <c r="D6" i="2" s="1"/>
  <c r="D25" i="1"/>
  <c r="F6" i="2" s="1"/>
  <c r="E25" i="1"/>
  <c r="H6" i="2" s="1"/>
  <c r="B26" i="1"/>
  <c r="B7" i="2" s="1"/>
  <c r="C26" i="1"/>
  <c r="D7" i="2" s="1"/>
  <c r="D26" i="1"/>
  <c r="F7" i="2" s="1"/>
  <c r="E26" i="1"/>
  <c r="H7" i="2" s="1"/>
  <c r="B27" i="1"/>
  <c r="B8" i="2" s="1"/>
  <c r="C27" i="1"/>
  <c r="D8" i="2" s="1"/>
  <c r="D27" i="1"/>
  <c r="F8" i="2" s="1"/>
  <c r="E27" i="1"/>
  <c r="H8" i="2" s="1"/>
  <c r="B28" i="1"/>
  <c r="B9" i="2" s="1"/>
  <c r="C28" i="1"/>
  <c r="D9" i="2" s="1"/>
  <c r="D28" i="1"/>
  <c r="F9" i="2" s="1"/>
  <c r="E28" i="1"/>
  <c r="H9" i="2" s="1"/>
  <c r="B29" i="1"/>
  <c r="B10" i="2" s="1"/>
  <c r="C29" i="1"/>
  <c r="D10" i="2" s="1"/>
  <c r="D29" i="1"/>
  <c r="F10" i="2" s="1"/>
  <c r="E29" i="1"/>
  <c r="H10" i="2" s="1"/>
  <c r="B30" i="1"/>
  <c r="B11" i="2" s="1"/>
  <c r="C30" i="1"/>
  <c r="D11" i="2" s="1"/>
  <c r="D30" i="1"/>
  <c r="F11" i="2" s="1"/>
  <c r="E30" i="1"/>
  <c r="H11" i="2" s="1"/>
  <c r="B31" i="1"/>
  <c r="B12" i="2" s="1"/>
  <c r="C31" i="1"/>
  <c r="D12" i="2" s="1"/>
  <c r="D31" i="1"/>
  <c r="F12" i="2" s="1"/>
  <c r="E31" i="1"/>
  <c r="H12" i="2" s="1"/>
  <c r="B32" i="1"/>
  <c r="B13" i="2" s="1"/>
  <c r="C32" i="1"/>
  <c r="D13" i="2" s="1"/>
  <c r="D32" i="1"/>
  <c r="F13" i="2" s="1"/>
  <c r="E32" i="1"/>
  <c r="H13" i="2" s="1"/>
  <c r="B33" i="1"/>
  <c r="B14" i="2" s="1"/>
  <c r="C33" i="1"/>
  <c r="D14" i="2" s="1"/>
  <c r="D33" i="1"/>
  <c r="F14" i="2" s="1"/>
  <c r="E33" i="1"/>
  <c r="H14" i="2" s="1"/>
  <c r="B34" i="1"/>
  <c r="B15" i="2" s="1"/>
  <c r="C34" i="1"/>
  <c r="D34" i="1"/>
  <c r="F15" i="2" s="1"/>
  <c r="E34" i="1"/>
  <c r="H15" i="2" s="1"/>
  <c r="L11" i="1" l="1"/>
  <c r="L17" i="1"/>
  <c r="L7" i="1"/>
  <c r="L16" i="1"/>
  <c r="L14" i="1"/>
  <c r="L13" i="1"/>
  <c r="L12" i="1"/>
  <c r="L10" i="1"/>
  <c r="L6" i="1"/>
  <c r="L15" i="1"/>
  <c r="G16" i="2"/>
  <c r="B35" i="1"/>
  <c r="L9" i="1"/>
  <c r="E35" i="1"/>
  <c r="B16" i="2"/>
  <c r="F16" i="2"/>
  <c r="C35" i="1"/>
  <c r="K18" i="1"/>
  <c r="H16" i="2"/>
  <c r="D35" i="1"/>
  <c r="I16" i="2"/>
  <c r="C16" i="2"/>
  <c r="J18" i="1"/>
  <c r="D15" i="2"/>
  <c r="D16" i="2" s="1"/>
  <c r="E16" i="2"/>
  <c r="L18" i="1" l="1"/>
</calcChain>
</file>

<file path=xl/sharedStrings.xml><?xml version="1.0" encoding="utf-8"?>
<sst xmlns="http://schemas.openxmlformats.org/spreadsheetml/2006/main" count="52" uniqueCount="21">
  <si>
    <t>Spolu</t>
  </si>
  <si>
    <t>import</t>
  </si>
  <si>
    <t>export</t>
  </si>
  <si>
    <t>HU</t>
  </si>
  <si>
    <t>UA</t>
  </si>
  <si>
    <t>PL</t>
  </si>
  <si>
    <t>mesiac</t>
  </si>
  <si>
    <t>Saldo</t>
  </si>
  <si>
    <t>month</t>
  </si>
  <si>
    <t>CZ</t>
  </si>
  <si>
    <t>Spolu / Total</t>
  </si>
  <si>
    <t>Saldo /Balance/</t>
  </si>
  <si>
    <t>PS SR - Prenosová sústava Slovenskej republiky / TS SR - Transmission system of Slovak Republic</t>
  </si>
  <si>
    <t>Saldo: Export + / Import -</t>
  </si>
  <si>
    <t>Scheduled commercial cross-border exchanges of electricity on the level of TS SR (220 and 400 kV lines, MWh)</t>
  </si>
  <si>
    <t>Plánované obchodné hodnoty cezhraničných výmen elektriny na úrovni PS SR (220 a 400 kV vedenia, MWh)</t>
  </si>
  <si>
    <t>OBCHODNÉ CEZHRANIČNÉ VÝMENY PS SR (SALDO, MWh)</t>
  </si>
  <si>
    <r>
      <rPr>
        <b/>
        <sz val="13"/>
        <rFont val="Arial CE"/>
        <charset val="238"/>
      </rPr>
      <t>Rok (Year)</t>
    </r>
    <r>
      <rPr>
        <b/>
        <sz val="13"/>
        <color indexed="56"/>
        <rFont val="Arial CE"/>
        <family val="2"/>
        <charset val="238"/>
      </rPr>
      <t xml:space="preserve"> </t>
    </r>
    <r>
      <rPr>
        <b/>
        <sz val="14"/>
        <color indexed="36"/>
        <rFont val="Arial CE"/>
        <charset val="238"/>
      </rPr>
      <t>2026</t>
    </r>
  </si>
  <si>
    <t>SALDO  (Balance) 2026</t>
  </si>
  <si>
    <t>SALDO (Balance) 2025</t>
  </si>
  <si>
    <t>Rok (Year)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</si>
</sst>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5" x14ac:knownFonts="1">
    <font>
      <sz val="10"/>
      <name val="Arial CE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charset val="238"/>
    </font>
    <font>
      <b/>
      <sz val="13"/>
      <color indexed="56"/>
      <name val="Arial CE"/>
      <family val="2"/>
      <charset val="238"/>
    </font>
    <font>
      <b/>
      <sz val="13"/>
      <name val="Arial CE"/>
      <family val="2"/>
      <charset val="238"/>
    </font>
    <font>
      <b/>
      <sz val="13"/>
      <name val="Arial CE"/>
      <charset val="238"/>
    </font>
    <font>
      <b/>
      <sz val="14"/>
      <color indexed="36"/>
      <name val="Arial CE"/>
      <charset val="238"/>
    </font>
    <font>
      <b/>
      <sz val="10"/>
      <color rgb="FFC00000"/>
      <name val="Arial CE"/>
      <charset val="238"/>
    </font>
    <font>
      <sz val="10"/>
      <color theme="5" tint="-0.499984740745262"/>
      <name val="Arial CE"/>
      <charset val="238"/>
    </font>
    <font>
      <b/>
      <sz val="13"/>
      <color rgb="FF002060"/>
      <name val="Arial CE"/>
      <charset val="238"/>
    </font>
    <font>
      <b/>
      <sz val="13"/>
      <color rgb="FF002060"/>
      <name val="Arial CE"/>
      <family val="2"/>
      <charset val="238"/>
    </font>
    <font>
      <b/>
      <sz val="10"/>
      <color rgb="FFC00000"/>
      <name val="Arial CE"/>
      <family val="2"/>
      <charset val="238"/>
    </font>
    <font>
      <b/>
      <sz val="11"/>
      <color theme="1" tint="0.14999847407452621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14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2" fontId="1" fillId="2" borderId="3" xfId="0" applyNumberFormat="1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3" fontId="1" fillId="0" borderId="4" xfId="0" applyNumberFormat="1" applyFont="1" applyBorder="1"/>
    <xf numFmtId="3" fontId="1" fillId="0" borderId="0" xfId="0" applyNumberFormat="1" applyFont="1"/>
    <xf numFmtId="3" fontId="1" fillId="0" borderId="8" xfId="0" applyNumberFormat="1" applyFont="1" applyBorder="1"/>
    <xf numFmtId="3" fontId="1" fillId="0" borderId="1" xfId="0" applyNumberFormat="1" applyFont="1" applyBorder="1"/>
    <xf numFmtId="3" fontId="1" fillId="0" borderId="2" xfId="0" applyNumberFormat="1" applyFont="1" applyBorder="1"/>
    <xf numFmtId="3" fontId="1" fillId="0" borderId="3" xfId="0" applyNumberFormat="1" applyFont="1" applyBorder="1"/>
    <xf numFmtId="3" fontId="1" fillId="0" borderId="6" xfId="0" applyNumberFormat="1" applyFont="1" applyBorder="1"/>
    <xf numFmtId="3" fontId="1" fillId="0" borderId="9" xfId="0" applyNumberFormat="1" applyFont="1" applyBorder="1"/>
    <xf numFmtId="3" fontId="1" fillId="0" borderId="10" xfId="0" applyNumberFormat="1" applyFont="1" applyBorder="1"/>
    <xf numFmtId="3" fontId="1" fillId="0" borderId="5" xfId="0" applyNumberFormat="1" applyFont="1" applyBorder="1"/>
    <xf numFmtId="3" fontId="1" fillId="0" borderId="11" xfId="0" applyNumberFormat="1" applyFont="1" applyBorder="1"/>
    <xf numFmtId="3" fontId="1" fillId="0" borderId="12" xfId="0" applyNumberFormat="1" applyFont="1" applyBorder="1"/>
    <xf numFmtId="3" fontId="1" fillId="0" borderId="11" xfId="0" applyNumberFormat="1" applyFont="1" applyBorder="1" applyAlignment="1">
      <alignment horizontal="right"/>
    </xf>
    <xf numFmtId="3" fontId="1" fillId="0" borderId="12" xfId="0" applyNumberFormat="1" applyFont="1" applyBorder="1" applyAlignment="1">
      <alignment horizontal="right"/>
    </xf>
    <xf numFmtId="3" fontId="1" fillId="0" borderId="0" xfId="0" applyNumberFormat="1" applyFont="1" applyAlignment="1">
      <alignment horizontal="right"/>
    </xf>
    <xf numFmtId="3" fontId="1" fillId="0" borderId="8" xfId="0" applyNumberFormat="1" applyFont="1" applyBorder="1" applyAlignment="1">
      <alignment horizontal="right"/>
    </xf>
    <xf numFmtId="3" fontId="1" fillId="0" borderId="1" xfId="0" applyNumberFormat="1" applyFont="1" applyBorder="1" applyAlignment="1">
      <alignment horizontal="right"/>
    </xf>
    <xf numFmtId="3" fontId="1" fillId="0" borderId="2" xfId="0" applyNumberFormat="1" applyFont="1" applyBorder="1" applyAlignment="1">
      <alignment horizontal="right"/>
    </xf>
    <xf numFmtId="3" fontId="1" fillId="0" borderId="3" xfId="0" applyNumberFormat="1" applyFont="1" applyBorder="1" applyAlignment="1">
      <alignment horizontal="right"/>
    </xf>
    <xf numFmtId="3" fontId="1" fillId="0" borderId="4" xfId="0" applyNumberFormat="1" applyFont="1" applyBorder="1" applyAlignment="1">
      <alignment horizontal="right"/>
    </xf>
    <xf numFmtId="3" fontId="1" fillId="0" borderId="9" xfId="0" applyNumberFormat="1" applyFont="1" applyBorder="1" applyAlignment="1">
      <alignment horizontal="right"/>
    </xf>
    <xf numFmtId="3" fontId="1" fillId="0" borderId="13" xfId="0" applyNumberFormat="1" applyFont="1" applyBorder="1"/>
    <xf numFmtId="3" fontId="1" fillId="0" borderId="7" xfId="0" applyNumberFormat="1" applyFont="1" applyBorder="1"/>
    <xf numFmtId="3" fontId="1" fillId="3" borderId="1" xfId="0" applyNumberFormat="1" applyFont="1" applyFill="1" applyBorder="1"/>
    <xf numFmtId="3" fontId="1" fillId="3" borderId="7" xfId="0" applyNumberFormat="1" applyFont="1" applyFill="1" applyBorder="1"/>
    <xf numFmtId="3" fontId="1" fillId="3" borderId="2" xfId="0" applyNumberFormat="1" applyFont="1" applyFill="1" applyBorder="1"/>
    <xf numFmtId="3" fontId="1" fillId="0" borderId="0" xfId="0" applyNumberFormat="1" applyFont="1" applyAlignment="1">
      <alignment horizontal="center"/>
    </xf>
    <xf numFmtId="3" fontId="0" fillId="0" borderId="0" xfId="0" applyNumberFormat="1"/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14" xfId="0" applyFont="1" applyBorder="1"/>
    <xf numFmtId="3" fontId="0" fillId="0" borderId="15" xfId="0" applyNumberFormat="1" applyBorder="1"/>
    <xf numFmtId="0" fontId="4" fillId="0" borderId="16" xfId="0" applyFont="1" applyBorder="1"/>
    <xf numFmtId="3" fontId="0" fillId="0" borderId="17" xfId="0" applyNumberFormat="1" applyBorder="1"/>
    <xf numFmtId="0" fontId="4" fillId="0" borderId="4" xfId="0" applyFont="1" applyBorder="1" applyAlignment="1">
      <alignment horizontal="center"/>
    </xf>
    <xf numFmtId="3" fontId="0" fillId="0" borderId="8" xfId="0" applyNumberFormat="1" applyBorder="1"/>
    <xf numFmtId="3" fontId="0" fillId="0" borderId="18" xfId="0" applyNumberFormat="1" applyBorder="1"/>
    <xf numFmtId="3" fontId="0" fillId="0" borderId="19" xfId="0" applyNumberFormat="1" applyBorder="1"/>
    <xf numFmtId="3" fontId="0" fillId="0" borderId="2" xfId="0" applyNumberFormat="1" applyBorder="1"/>
    <xf numFmtId="3" fontId="0" fillId="0" borderId="3" xfId="0" applyNumberFormat="1" applyBorder="1"/>
    <xf numFmtId="0" fontId="4" fillId="0" borderId="6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3" fontId="0" fillId="0" borderId="14" xfId="0" applyNumberFormat="1" applyBorder="1"/>
    <xf numFmtId="3" fontId="0" fillId="0" borderId="16" xfId="0" applyNumberFormat="1" applyBorder="1"/>
    <xf numFmtId="3" fontId="0" fillId="0" borderId="11" xfId="0" applyNumberFormat="1" applyBorder="1"/>
    <xf numFmtId="3" fontId="0" fillId="0" borderId="12" xfId="0" applyNumberFormat="1" applyBorder="1"/>
    <xf numFmtId="0" fontId="4" fillId="2" borderId="4" xfId="0" applyFont="1" applyFill="1" applyBorder="1" applyAlignment="1">
      <alignment horizontal="center"/>
    </xf>
    <xf numFmtId="0" fontId="9" fillId="0" borderId="0" xfId="0" applyFont="1" applyAlignment="1">
      <alignment horizontal="left"/>
    </xf>
    <xf numFmtId="0" fontId="1" fillId="2" borderId="3" xfId="0" applyFont="1" applyFill="1" applyBorder="1" applyAlignment="1">
      <alignment horizontal="left"/>
    </xf>
    <xf numFmtId="0" fontId="1" fillId="4" borderId="1" xfId="0" applyFont="1" applyFill="1" applyBorder="1" applyAlignment="1">
      <alignment horizontal="center"/>
    </xf>
    <xf numFmtId="0" fontId="1" fillId="4" borderId="7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0" fontId="1" fillId="4" borderId="20" xfId="0" applyFont="1" applyFill="1" applyBorder="1" applyAlignment="1">
      <alignment horizontal="center"/>
    </xf>
    <xf numFmtId="0" fontId="1" fillId="4" borderId="21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3" fontId="1" fillId="4" borderId="1" xfId="0" applyNumberFormat="1" applyFont="1" applyFill="1" applyBorder="1"/>
    <xf numFmtId="3" fontId="1" fillId="4" borderId="22" xfId="0" applyNumberFormat="1" applyFont="1" applyFill="1" applyBorder="1"/>
    <xf numFmtId="3" fontId="1" fillId="4" borderId="1" xfId="0" applyNumberFormat="1" applyFont="1" applyFill="1" applyBorder="1" applyAlignment="1">
      <alignment horizontal="right"/>
    </xf>
    <xf numFmtId="3" fontId="1" fillId="4" borderId="22" xfId="0" applyNumberFormat="1" applyFont="1" applyFill="1" applyBorder="1" applyAlignment="1">
      <alignment horizontal="right"/>
    </xf>
    <xf numFmtId="0" fontId="4" fillId="2" borderId="23" xfId="0" applyFont="1" applyFill="1" applyBorder="1" applyAlignment="1">
      <alignment horizontal="center"/>
    </xf>
    <xf numFmtId="0" fontId="4" fillId="4" borderId="23" xfId="0" applyFont="1" applyFill="1" applyBorder="1" applyAlignment="1">
      <alignment horizontal="center"/>
    </xf>
    <xf numFmtId="3" fontId="1" fillId="4" borderId="21" xfId="0" applyNumberFormat="1" applyFont="1" applyFill="1" applyBorder="1" applyAlignment="1">
      <alignment horizontal="right"/>
    </xf>
    <xf numFmtId="0" fontId="1" fillId="0" borderId="0" xfId="0" applyFont="1"/>
    <xf numFmtId="0" fontId="1" fillId="0" borderId="0" xfId="0" applyFont="1" applyAlignment="1">
      <alignment horizontal="center"/>
    </xf>
    <xf numFmtId="164" fontId="2" fillId="0" borderId="0" xfId="0" applyNumberFormat="1" applyFont="1"/>
    <xf numFmtId="3" fontId="1" fillId="3" borderId="22" xfId="0" applyNumberFormat="1" applyFont="1" applyFill="1" applyBorder="1"/>
    <xf numFmtId="0" fontId="4" fillId="0" borderId="0" xfId="0" applyFont="1" applyAlignment="1">
      <alignment horizontal="left"/>
    </xf>
    <xf numFmtId="3" fontId="1" fillId="3" borderId="24" xfId="0" applyNumberFormat="1" applyFont="1" applyFill="1" applyBorder="1" applyAlignment="1">
      <alignment horizontal="right"/>
    </xf>
    <xf numFmtId="3" fontId="1" fillId="3" borderId="25" xfId="0" applyNumberFormat="1" applyFont="1" applyFill="1" applyBorder="1" applyAlignment="1">
      <alignment horizontal="right"/>
    </xf>
    <xf numFmtId="3" fontId="1" fillId="3" borderId="26" xfId="0" applyNumberFormat="1" applyFont="1" applyFill="1" applyBorder="1" applyAlignment="1">
      <alignment horizontal="right"/>
    </xf>
    <xf numFmtId="164" fontId="2" fillId="0" borderId="0" xfId="0" applyNumberFormat="1" applyFont="1" applyAlignment="1">
      <alignment horizontal="right"/>
    </xf>
    <xf numFmtId="0" fontId="10" fillId="0" borderId="0" xfId="0" applyFont="1"/>
    <xf numFmtId="0" fontId="4" fillId="0" borderId="12" xfId="0" applyFont="1" applyBorder="1"/>
    <xf numFmtId="49" fontId="1" fillId="0" borderId="0" xfId="0" applyNumberFormat="1" applyFont="1" applyAlignment="1">
      <alignment horizontal="center"/>
    </xf>
    <xf numFmtId="0" fontId="6" fillId="5" borderId="6" xfId="0" applyFont="1" applyFill="1" applyBorder="1" applyAlignment="1">
      <alignment horizontal="center"/>
    </xf>
    <xf numFmtId="0" fontId="6" fillId="5" borderId="9" xfId="0" applyFont="1" applyFill="1" applyBorder="1" applyAlignment="1">
      <alignment horizontal="center"/>
    </xf>
    <xf numFmtId="0" fontId="6" fillId="5" borderId="10" xfId="0" applyFont="1" applyFill="1" applyBorder="1" applyAlignment="1">
      <alignment horizontal="center"/>
    </xf>
    <xf numFmtId="0" fontId="6" fillId="5" borderId="4" xfId="0" applyFont="1" applyFill="1" applyBorder="1" applyAlignment="1">
      <alignment horizontal="center"/>
    </xf>
    <xf numFmtId="0" fontId="6" fillId="5" borderId="0" xfId="0" applyFont="1" applyFill="1" applyAlignment="1">
      <alignment horizontal="center"/>
    </xf>
    <xf numFmtId="0" fontId="6" fillId="5" borderId="8" xfId="0" applyFont="1" applyFill="1" applyBorder="1" applyAlignment="1">
      <alignment horizontal="center"/>
    </xf>
    <xf numFmtId="0" fontId="11" fillId="5" borderId="1" xfId="0" applyFont="1" applyFill="1" applyBorder="1" applyAlignment="1">
      <alignment horizontal="center"/>
    </xf>
    <xf numFmtId="0" fontId="12" fillId="5" borderId="2" xfId="0" applyFont="1" applyFill="1" applyBorder="1" applyAlignment="1">
      <alignment horizontal="center"/>
    </xf>
    <xf numFmtId="0" fontId="12" fillId="5" borderId="3" xfId="0" applyFont="1" applyFill="1" applyBorder="1" applyAlignment="1">
      <alignment horizontal="center"/>
    </xf>
    <xf numFmtId="2" fontId="3" fillId="2" borderId="4" xfId="0" applyNumberFormat="1" applyFont="1" applyFill="1" applyBorder="1" applyAlignment="1">
      <alignment horizontal="center"/>
    </xf>
    <xf numFmtId="2" fontId="3" fillId="2" borderId="8" xfId="0" applyNumberFormat="1" applyFont="1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3" fillId="2" borderId="8" xfId="0" applyFont="1" applyFill="1" applyBorder="1" applyAlignment="1">
      <alignment horizontal="center"/>
    </xf>
    <xf numFmtId="49" fontId="13" fillId="0" borderId="9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4" borderId="20" xfId="0" applyFont="1" applyFill="1" applyBorder="1" applyAlignment="1">
      <alignment horizontal="center"/>
    </xf>
    <xf numFmtId="0" fontId="1" fillId="4" borderId="27" xfId="0" applyFont="1" applyFill="1" applyBorder="1" applyAlignment="1">
      <alignment horizontal="center"/>
    </xf>
    <xf numFmtId="0" fontId="1" fillId="4" borderId="21" xfId="0" applyFont="1" applyFill="1" applyBorder="1" applyAlignment="1">
      <alignment horizontal="center"/>
    </xf>
    <xf numFmtId="0" fontId="1" fillId="2" borderId="28" xfId="0" applyFont="1" applyFill="1" applyBorder="1" applyAlignment="1">
      <alignment horizontal="center"/>
    </xf>
    <xf numFmtId="0" fontId="1" fillId="2" borderId="29" xfId="0" applyFont="1" applyFill="1" applyBorder="1" applyAlignment="1">
      <alignment horizontal="center"/>
    </xf>
    <xf numFmtId="0" fontId="1" fillId="2" borderId="30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4" fillId="0" borderId="31" xfId="0" applyFont="1" applyBorder="1" applyAlignment="1">
      <alignment horizontal="center"/>
    </xf>
    <xf numFmtId="0" fontId="4" fillId="0" borderId="32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14" fillId="0" borderId="2" xfId="0" applyFont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sk-SK" sz="11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ELECTRICITY MONTHLY SCHEDULED EXCHANGES (BALANCE) </a:t>
            </a:r>
            <a:r>
              <a:rPr lang="sk-SK" sz="1200" b="1" i="0" u="none" strike="noStrike" baseline="0">
                <a:solidFill>
                  <a:srgbClr val="993300"/>
                </a:solidFill>
                <a:latin typeface="Calibri"/>
                <a:cs typeface="Calibri"/>
              </a:rPr>
              <a:t>CZ - SK</a:t>
            </a:r>
          </a:p>
        </c:rich>
      </c:tx>
      <c:layout>
        <c:manualLayout>
          <c:xMode val="edge"/>
          <c:yMode val="edge"/>
          <c:x val="2.3249549322348937E-2"/>
          <c:y val="2.26245179763086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785333991370736"/>
          <c:y val="0.16753542119452264"/>
          <c:w val="0.72331359221123004"/>
          <c:h val="0.7905998741107588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Hárok2!$B$3</c:f>
              <c:strCache>
                <c:ptCount val="1"/>
                <c:pt idx="0">
                  <c:v>2026</c:v>
                </c:pt>
              </c:strCache>
            </c:strRef>
          </c:tx>
          <c:invertIfNegative val="0"/>
          <c:val>
            <c:numRef>
              <c:f>Hárok2!$B$4:$B$15</c:f>
              <c:numCache>
                <c:formatCode>#,##0</c:formatCode>
                <c:ptCount val="12"/>
                <c:pt idx="0">
                  <c:v>-526824.35000000044</c:v>
                </c:pt>
                <c:pt idx="1">
                  <c:v>-338924.29999999964</c:v>
                </c:pt>
                <c:pt idx="2">
                  <c:v>-179602.17499999987</c:v>
                </c:pt>
                <c:pt idx="3">
                  <c:v>-219808.97499999963</c:v>
                </c:pt>
                <c:pt idx="4">
                  <c:v>-155478.82500000024</c:v>
                </c:pt>
                <c:pt idx="5">
                  <c:v>-198120.34999999986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2BC-46E2-A4B4-034FE755715C}"/>
            </c:ext>
          </c:extLst>
        </c:ser>
        <c:ser>
          <c:idx val="2"/>
          <c:order val="1"/>
          <c:tx>
            <c:strRef>
              <c:f>Hárok2!$C$3</c:f>
              <c:strCache>
                <c:ptCount val="1"/>
                <c:pt idx="0">
                  <c:v>2025</c:v>
                </c:pt>
              </c:strCache>
            </c:strRef>
          </c:tx>
          <c:invertIfNegative val="0"/>
          <c:val>
            <c:numRef>
              <c:f>Hárok2!$C$4:$C$15</c:f>
              <c:numCache>
                <c:formatCode>#,##0</c:formatCode>
                <c:ptCount val="12"/>
                <c:pt idx="0">
                  <c:v>-494713.5500000004</c:v>
                </c:pt>
                <c:pt idx="1">
                  <c:v>-490408.54999999993</c:v>
                </c:pt>
                <c:pt idx="2">
                  <c:v>-376507.74999999959</c:v>
                </c:pt>
                <c:pt idx="3">
                  <c:v>-320866.72500000003</c:v>
                </c:pt>
                <c:pt idx="4">
                  <c:v>-379591.52500000008</c:v>
                </c:pt>
                <c:pt idx="5">
                  <c:v>-148692.8250000001</c:v>
                </c:pt>
                <c:pt idx="6">
                  <c:v>-367513.69999999984</c:v>
                </c:pt>
                <c:pt idx="7">
                  <c:v>-285649.84999999986</c:v>
                </c:pt>
                <c:pt idx="8">
                  <c:v>-213759.60000000003</c:v>
                </c:pt>
                <c:pt idx="9">
                  <c:v>-341741.3000000001</c:v>
                </c:pt>
                <c:pt idx="10">
                  <c:v>-462865.19999999995</c:v>
                </c:pt>
                <c:pt idx="11">
                  <c:v>-479061.92499999993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2BC-46E2-A4B4-034FE75571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56422495"/>
        <c:axId val="1"/>
      </c:barChart>
      <c:catAx>
        <c:axId val="125642249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high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sk-SK"/>
          </a:p>
        </c:txPr>
        <c:crossAx val="1"/>
        <c:crosses val="autoZero"/>
        <c:auto val="1"/>
        <c:lblAlgn val="ctr"/>
        <c:lblOffset val="0"/>
        <c:noMultiLvlLbl val="0"/>
      </c:catAx>
      <c:valAx>
        <c:axId val="1"/>
        <c:scaling>
          <c:orientation val="minMax"/>
          <c:max val="100000"/>
          <c:min val="-90000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1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sk-SK"/>
                  <a:t>MWh</a:t>
                </a:r>
              </a:p>
            </c:rich>
          </c:tx>
          <c:layout>
            <c:manualLayout>
              <c:xMode val="edge"/>
              <c:yMode val="edge"/>
              <c:x val="2.3741605253080021E-3"/>
              <c:y val="0.49969412181248601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sk-SK"/>
          </a:p>
        </c:txPr>
        <c:crossAx val="1256422495"/>
        <c:crosses val="autoZero"/>
        <c:crossBetween val="between"/>
        <c:majorUnit val="100000"/>
      </c:valAx>
    </c:plotArea>
    <c:legend>
      <c:legendPos val="r"/>
      <c:layout>
        <c:manualLayout>
          <c:xMode val="edge"/>
          <c:yMode val="edge"/>
          <c:x val="0.89857725969307212"/>
          <c:y val="0.47214076246334313"/>
          <c:w val="8.7188612099644125E-2"/>
          <c:h val="0.14076246334310849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 b="1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sk-SK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sk-SK"/>
    </a:p>
  </c:txPr>
  <c:printSettings>
    <c:headerFooter/>
    <c:pageMargins b="0.75000000000000022" l="0.70000000000000018" r="0.70000000000000018" t="0.75000000000000022" header="0.3000000000000001" footer="0.3000000000000001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sk-SK" sz="11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ELECTRICITY MONTHLY SCHEDULED EXCHANGES (BALANCE) </a:t>
            </a:r>
            <a:r>
              <a:rPr lang="sk-SK" sz="1200" b="1" i="0" u="none" strike="noStrike" baseline="0">
                <a:solidFill>
                  <a:srgbClr val="993300"/>
                </a:solidFill>
                <a:latin typeface="Calibri"/>
                <a:cs typeface="Calibri"/>
              </a:rPr>
              <a:t>HU - SK</a:t>
            </a:r>
          </a:p>
        </c:rich>
      </c:tx>
      <c:layout>
        <c:manualLayout>
          <c:xMode val="edge"/>
          <c:yMode val="edge"/>
          <c:x val="2.7994507803962228E-2"/>
          <c:y val="2.651178806730791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785333991370736"/>
          <c:y val="0.16753542119452272"/>
          <c:w val="0.72331359221122982"/>
          <c:h val="0.7905998741107588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Hárok2!$D$3</c:f>
              <c:strCache>
                <c:ptCount val="1"/>
                <c:pt idx="0">
                  <c:v>2026</c:v>
                </c:pt>
              </c:strCache>
            </c:strRef>
          </c:tx>
          <c:invertIfNegative val="0"/>
          <c:val>
            <c:numRef>
              <c:f>Hárok2!$D$4:$D$15</c:f>
              <c:numCache>
                <c:formatCode>#,##0</c:formatCode>
                <c:ptCount val="12"/>
                <c:pt idx="0">
                  <c:v>1182693.6249999986</c:v>
                </c:pt>
                <c:pt idx="1">
                  <c:v>629900.97500000033</c:v>
                </c:pt>
                <c:pt idx="2">
                  <c:v>711971.87500000012</c:v>
                </c:pt>
                <c:pt idx="3">
                  <c:v>718028.87499999919</c:v>
                </c:pt>
                <c:pt idx="4">
                  <c:v>462931.82500000019</c:v>
                </c:pt>
                <c:pt idx="5">
                  <c:v>431161.77499999985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B37-48AD-B7F8-CF5E4AEEE2E0}"/>
            </c:ext>
          </c:extLst>
        </c:ser>
        <c:ser>
          <c:idx val="2"/>
          <c:order val="1"/>
          <c:tx>
            <c:strRef>
              <c:f>Hárok2!$E$3</c:f>
              <c:strCache>
                <c:ptCount val="1"/>
                <c:pt idx="0">
                  <c:v>2025</c:v>
                </c:pt>
              </c:strCache>
            </c:strRef>
          </c:tx>
          <c:invertIfNegative val="0"/>
          <c:val>
            <c:numRef>
              <c:f>Hárok2!$E$4:$E$15</c:f>
              <c:numCache>
                <c:formatCode>#,##0</c:formatCode>
                <c:ptCount val="12"/>
                <c:pt idx="0">
                  <c:v>1484230.2000000007</c:v>
                </c:pt>
                <c:pt idx="1">
                  <c:v>1132730.6250000005</c:v>
                </c:pt>
                <c:pt idx="2">
                  <c:v>846624.35000000033</c:v>
                </c:pt>
                <c:pt idx="3">
                  <c:v>618247.25000000058</c:v>
                </c:pt>
                <c:pt idx="4">
                  <c:v>721545.549999999</c:v>
                </c:pt>
                <c:pt idx="5">
                  <c:v>715202.4</c:v>
                </c:pt>
                <c:pt idx="6">
                  <c:v>823698.24999999988</c:v>
                </c:pt>
                <c:pt idx="7">
                  <c:v>433391.10000000056</c:v>
                </c:pt>
                <c:pt idx="8">
                  <c:v>634020.37499999977</c:v>
                </c:pt>
                <c:pt idx="9">
                  <c:v>1036332.1500000006</c:v>
                </c:pt>
                <c:pt idx="10">
                  <c:v>1144555.7499999993</c:v>
                </c:pt>
                <c:pt idx="11">
                  <c:v>1325445.7249999992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B37-48AD-B7F8-CF5E4AEEE2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25961423"/>
        <c:axId val="1"/>
      </c:barChart>
      <c:catAx>
        <c:axId val="192596142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high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sk-SK"/>
          </a:p>
        </c:txPr>
        <c:crossAx val="1"/>
        <c:crosses val="autoZero"/>
        <c:auto val="1"/>
        <c:lblAlgn val="ctr"/>
        <c:lblOffset val="0"/>
        <c:noMultiLvlLbl val="0"/>
      </c:catAx>
      <c:valAx>
        <c:axId val="1"/>
        <c:scaling>
          <c:orientation val="minMax"/>
          <c:max val="1500000"/>
          <c:min val="-10000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1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sk-SK"/>
                  <a:t>MWh</a:t>
                </a:r>
              </a:p>
            </c:rich>
          </c:tx>
          <c:layout>
            <c:manualLayout>
              <c:xMode val="edge"/>
              <c:yMode val="edge"/>
              <c:x val="2.3741605253080021E-3"/>
              <c:y val="0.49969406885363821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sk-SK"/>
          </a:p>
        </c:txPr>
        <c:crossAx val="1925961423"/>
        <c:crosses val="autoZero"/>
        <c:crossBetween val="between"/>
        <c:majorUnit val="100000"/>
      </c:valAx>
    </c:plotArea>
    <c:legend>
      <c:legendPos val="r"/>
      <c:layout>
        <c:manualLayout>
          <c:xMode val="edge"/>
          <c:yMode val="edge"/>
          <c:x val="0.90035661912367715"/>
          <c:y val="0.47214067629301437"/>
          <c:w val="8.7188612099644125E-2"/>
          <c:h val="0.14076260875553814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 b="1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sk-SK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sk-SK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sk-SK" sz="11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ELECTRICITY MONTHLY SCHEDULED EXCHANGES (BALANCE) </a:t>
            </a:r>
            <a:r>
              <a:rPr lang="sk-SK" sz="1200" b="1" i="0" u="none" strike="noStrike" baseline="0">
                <a:solidFill>
                  <a:srgbClr val="993300"/>
                </a:solidFill>
                <a:latin typeface="Calibri"/>
                <a:cs typeface="Calibri"/>
              </a:rPr>
              <a:t>PL - SK</a:t>
            </a:r>
          </a:p>
        </c:rich>
      </c:tx>
      <c:layout>
        <c:manualLayout>
          <c:xMode val="edge"/>
          <c:yMode val="edge"/>
          <c:x val="3.7938794884681951E-2"/>
          <c:y val="2.653458640250613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785333991370736"/>
          <c:y val="0.16753542119452278"/>
          <c:w val="0.72331359221122959"/>
          <c:h val="0.7905998741107588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Hárok2!$F$3</c:f>
              <c:strCache>
                <c:ptCount val="1"/>
                <c:pt idx="0">
                  <c:v>2026</c:v>
                </c:pt>
              </c:strCache>
            </c:strRef>
          </c:tx>
          <c:invertIfNegative val="0"/>
          <c:val>
            <c:numRef>
              <c:f>Hárok2!$F$4:$F$15</c:f>
              <c:numCache>
                <c:formatCode>#,##0</c:formatCode>
                <c:ptCount val="12"/>
                <c:pt idx="0">
                  <c:v>-711170.67499999958</c:v>
                </c:pt>
                <c:pt idx="1">
                  <c:v>-226251.17500000019</c:v>
                </c:pt>
                <c:pt idx="2">
                  <c:v>-389625.45000000007</c:v>
                </c:pt>
                <c:pt idx="3">
                  <c:v>-385629.75000000029</c:v>
                </c:pt>
                <c:pt idx="4">
                  <c:v>-209554.30000000022</c:v>
                </c:pt>
                <c:pt idx="5">
                  <c:v>-170918.3000000004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D1D-4E86-AD3F-2A06659DDE5F}"/>
            </c:ext>
          </c:extLst>
        </c:ser>
        <c:ser>
          <c:idx val="2"/>
          <c:order val="1"/>
          <c:tx>
            <c:strRef>
              <c:f>Hárok2!$G$3</c:f>
              <c:strCache>
                <c:ptCount val="1"/>
                <c:pt idx="0">
                  <c:v>2025</c:v>
                </c:pt>
              </c:strCache>
            </c:strRef>
          </c:tx>
          <c:invertIfNegative val="0"/>
          <c:val>
            <c:numRef>
              <c:f>Hárok2!$G$4:$G$15</c:f>
              <c:numCache>
                <c:formatCode>#,##0</c:formatCode>
                <c:ptCount val="12"/>
                <c:pt idx="0">
                  <c:v>-818542.09999999928</c:v>
                </c:pt>
                <c:pt idx="1">
                  <c:v>-598454.40000000037</c:v>
                </c:pt>
                <c:pt idx="2">
                  <c:v>-390485.30000000005</c:v>
                </c:pt>
                <c:pt idx="3">
                  <c:v>-273301.54999999987</c:v>
                </c:pt>
                <c:pt idx="4">
                  <c:v>-267340.92500000016</c:v>
                </c:pt>
                <c:pt idx="5">
                  <c:v>-305641.39999999979</c:v>
                </c:pt>
                <c:pt idx="6">
                  <c:v>-384482.35000000027</c:v>
                </c:pt>
                <c:pt idx="7">
                  <c:v>-35690.725000000122</c:v>
                </c:pt>
                <c:pt idx="8">
                  <c:v>-188414.34999999977</c:v>
                </c:pt>
                <c:pt idx="9">
                  <c:v>-402614.14999999962</c:v>
                </c:pt>
                <c:pt idx="10">
                  <c:v>-453494.24999999988</c:v>
                </c:pt>
                <c:pt idx="11">
                  <c:v>-630400.17500000051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D1D-4E86-AD3F-2A06659DDE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25959343"/>
        <c:axId val="1"/>
      </c:barChart>
      <c:catAx>
        <c:axId val="192595934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high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sk-SK"/>
          </a:p>
        </c:txPr>
        <c:crossAx val="1"/>
        <c:crosses val="autoZero"/>
        <c:auto val="1"/>
        <c:lblAlgn val="ctr"/>
        <c:lblOffset val="0"/>
        <c:noMultiLvlLbl val="0"/>
      </c:catAx>
      <c:valAx>
        <c:axId val="1"/>
        <c:scaling>
          <c:orientation val="minMax"/>
          <c:max val="100000"/>
          <c:min val="-90000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1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sk-SK"/>
                  <a:t>MWh</a:t>
                </a:r>
              </a:p>
            </c:rich>
          </c:tx>
          <c:layout>
            <c:manualLayout>
              <c:xMode val="edge"/>
              <c:yMode val="edge"/>
              <c:x val="2.3741181288509149E-3"/>
              <c:y val="0.49969412181248601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sk-SK"/>
          </a:p>
        </c:txPr>
        <c:crossAx val="1925959343"/>
        <c:crosses val="autoZero"/>
        <c:crossBetween val="between"/>
        <c:majorUnit val="100000"/>
      </c:valAx>
    </c:plotArea>
    <c:legend>
      <c:legendPos val="r"/>
      <c:layout>
        <c:manualLayout>
          <c:xMode val="edge"/>
          <c:yMode val="edge"/>
          <c:x val="0.89893765938832104"/>
          <c:y val="0.47214076246334313"/>
          <c:w val="8.6879618771057876E-2"/>
          <c:h val="0.14076246334310849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 b="1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sk-SK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sk-SK"/>
    </a:p>
  </c:txPr>
  <c:printSettings>
    <c:headerFooter/>
    <c:pageMargins b="0.75000000000000078" l="0.70000000000000062" r="0.70000000000000062" t="0.75000000000000078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sk-SK" sz="11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ELECTRICITY MONTHLY SCHEDULED EXCHANGES (BALANCE) </a:t>
            </a:r>
            <a:r>
              <a:rPr lang="sk-SK" sz="1200" b="1" i="0" u="none" strike="noStrike" baseline="0">
                <a:solidFill>
                  <a:srgbClr val="993300"/>
                </a:solidFill>
                <a:latin typeface="Calibri"/>
                <a:cs typeface="Calibri"/>
              </a:rPr>
              <a:t>UA - SK</a:t>
            </a:r>
          </a:p>
        </c:rich>
      </c:tx>
      <c:layout>
        <c:manualLayout>
          <c:xMode val="edge"/>
          <c:yMode val="edge"/>
          <c:x val="3.5343654867297895E-2"/>
          <c:y val="2.65230004144218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4785333991370736"/>
          <c:y val="0.16753542119452283"/>
          <c:w val="0.72331359221122959"/>
          <c:h val="0.7905998741107588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Hárok2!$H$3</c:f>
              <c:strCache>
                <c:ptCount val="1"/>
                <c:pt idx="0">
                  <c:v>2026</c:v>
                </c:pt>
              </c:strCache>
            </c:strRef>
          </c:tx>
          <c:invertIfNegative val="0"/>
          <c:val>
            <c:numRef>
              <c:f>Hárok2!$H$4:$H$15</c:f>
              <c:numCache>
                <c:formatCode>#,##0</c:formatCode>
                <c:ptCount val="12"/>
                <c:pt idx="0">
                  <c:v>166113</c:v>
                </c:pt>
                <c:pt idx="1">
                  <c:v>227110</c:v>
                </c:pt>
                <c:pt idx="2">
                  <c:v>166838</c:v>
                </c:pt>
                <c:pt idx="3">
                  <c:v>60</c:v>
                </c:pt>
                <c:pt idx="4">
                  <c:v>990</c:v>
                </c:pt>
                <c:pt idx="5">
                  <c:v>72521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3C-4587-8653-3AF1D3330DAE}"/>
            </c:ext>
          </c:extLst>
        </c:ser>
        <c:ser>
          <c:idx val="2"/>
          <c:order val="1"/>
          <c:tx>
            <c:strRef>
              <c:f>Hárok2!$I$3</c:f>
              <c:strCache>
                <c:ptCount val="1"/>
                <c:pt idx="0">
                  <c:v>2025</c:v>
                </c:pt>
              </c:strCache>
            </c:strRef>
          </c:tx>
          <c:invertIfNegative val="0"/>
          <c:val>
            <c:numRef>
              <c:f>Hárok2!$I$4:$I$15</c:f>
              <c:numCache>
                <c:formatCode>#,##0</c:formatCode>
                <c:ptCount val="12"/>
                <c:pt idx="0">
                  <c:v>38363</c:v>
                </c:pt>
                <c:pt idx="1">
                  <c:v>70491</c:v>
                </c:pt>
                <c:pt idx="2">
                  <c:v>44152</c:v>
                </c:pt>
                <c:pt idx="3">
                  <c:v>16576</c:v>
                </c:pt>
                <c:pt idx="4">
                  <c:v>20148</c:v>
                </c:pt>
                <c:pt idx="5">
                  <c:v>11565</c:v>
                </c:pt>
                <c:pt idx="6">
                  <c:v>43652</c:v>
                </c:pt>
                <c:pt idx="7">
                  <c:v>-6697</c:v>
                </c:pt>
                <c:pt idx="8">
                  <c:v>-709</c:v>
                </c:pt>
                <c:pt idx="9">
                  <c:v>5729</c:v>
                </c:pt>
                <c:pt idx="10">
                  <c:v>78037.5</c:v>
                </c:pt>
                <c:pt idx="11">
                  <c:v>135371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43C-4587-8653-3AF1D3330D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25961839"/>
        <c:axId val="1"/>
      </c:barChart>
      <c:catAx>
        <c:axId val="192596183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high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sk-SK"/>
          </a:p>
        </c:txPr>
        <c:crossAx val="1"/>
        <c:crosses val="autoZero"/>
        <c:auto val="1"/>
        <c:lblAlgn val="ctr"/>
        <c:lblOffset val="0"/>
        <c:noMultiLvlLbl val="0"/>
      </c:catAx>
      <c:valAx>
        <c:axId val="1"/>
        <c:scaling>
          <c:orientation val="minMax"/>
          <c:max val="1500000"/>
          <c:min val="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1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sk-SK"/>
                  <a:t>MWh</a:t>
                </a:r>
              </a:p>
            </c:rich>
          </c:tx>
          <c:layout>
            <c:manualLayout>
              <c:xMode val="edge"/>
              <c:yMode val="edge"/>
              <c:x val="2.3741605253080021E-3"/>
              <c:y val="0.49969424874522267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sk-SK"/>
          </a:p>
        </c:txPr>
        <c:crossAx val="1925961839"/>
        <c:crosses val="autoZero"/>
        <c:crossBetween val="between"/>
        <c:majorUnit val="100000"/>
      </c:valAx>
    </c:plotArea>
    <c:legend>
      <c:legendPos val="r"/>
      <c:layout>
        <c:manualLayout>
          <c:xMode val="edge"/>
          <c:yMode val="edge"/>
          <c:x val="0.89857725969307212"/>
          <c:y val="0.47368543844300165"/>
          <c:w val="8.7188612099644125E-2"/>
          <c:h val="0.1403511841721539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 b="1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sk-SK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sk-SK"/>
    </a:p>
  </c:txPr>
  <c:printSettings>
    <c:headerFooter/>
    <c:pageMargins b="0.750000000000001" l="0.70000000000000062" r="0.70000000000000062" t="0.750000000000001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0</xdr:row>
      <xdr:rowOff>38100</xdr:rowOff>
    </xdr:from>
    <xdr:to>
      <xdr:col>8</xdr:col>
      <xdr:colOff>504825</xdr:colOff>
      <xdr:row>20</xdr:row>
      <xdr:rowOff>47625</xdr:rowOff>
    </xdr:to>
    <xdr:graphicFrame macro="">
      <xdr:nvGraphicFramePr>
        <xdr:cNvPr id="4905" name="Graf 1">
          <a:extLst>
            <a:ext uri="{FF2B5EF4-FFF2-40B4-BE49-F238E27FC236}">
              <a16:creationId xmlns:a16="http://schemas.microsoft.com/office/drawing/2014/main" id="{95D2AA78-8E31-4A81-A095-AAB1AA24DE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38100</xdr:colOff>
      <xdr:row>20</xdr:row>
      <xdr:rowOff>104775</xdr:rowOff>
    </xdr:from>
    <xdr:to>
      <xdr:col>8</xdr:col>
      <xdr:colOff>514350</xdr:colOff>
      <xdr:row>40</xdr:row>
      <xdr:rowOff>133350</xdr:rowOff>
    </xdr:to>
    <xdr:graphicFrame macro="">
      <xdr:nvGraphicFramePr>
        <xdr:cNvPr id="4906" name="Graf 2">
          <a:extLst>
            <a:ext uri="{FF2B5EF4-FFF2-40B4-BE49-F238E27FC236}">
              <a16:creationId xmlns:a16="http://schemas.microsoft.com/office/drawing/2014/main" id="{3DF6B24B-CEE4-47B1-A9BA-6798D82CC1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590550</xdr:colOff>
      <xdr:row>0</xdr:row>
      <xdr:rowOff>38100</xdr:rowOff>
    </xdr:from>
    <xdr:to>
      <xdr:col>17</xdr:col>
      <xdr:colOff>476250</xdr:colOff>
      <xdr:row>20</xdr:row>
      <xdr:rowOff>47625</xdr:rowOff>
    </xdr:to>
    <xdr:graphicFrame macro="">
      <xdr:nvGraphicFramePr>
        <xdr:cNvPr id="4907" name="Graf 3">
          <a:extLst>
            <a:ext uri="{FF2B5EF4-FFF2-40B4-BE49-F238E27FC236}">
              <a16:creationId xmlns:a16="http://schemas.microsoft.com/office/drawing/2014/main" id="{419AC6D4-47A1-4167-9EE3-7FD38EE826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</xdr:col>
      <xdr:colOff>590550</xdr:colOff>
      <xdr:row>20</xdr:row>
      <xdr:rowOff>95250</xdr:rowOff>
    </xdr:from>
    <xdr:to>
      <xdr:col>17</xdr:col>
      <xdr:colOff>466725</xdr:colOff>
      <xdr:row>40</xdr:row>
      <xdr:rowOff>114300</xdr:rowOff>
    </xdr:to>
    <xdr:graphicFrame macro="">
      <xdr:nvGraphicFramePr>
        <xdr:cNvPr id="4908" name="Graf 4">
          <a:extLst>
            <a:ext uri="{FF2B5EF4-FFF2-40B4-BE49-F238E27FC236}">
              <a16:creationId xmlns:a16="http://schemas.microsoft.com/office/drawing/2014/main" id="{F469BA52-A403-4E9F-B723-F4CD1156F1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0.15907</cdr:x>
      <cdr:y>0.8774</cdr:y>
    </cdr:from>
    <cdr:to>
      <cdr:x>0.32255</cdr:x>
      <cdr:y>0.95376</cdr:y>
    </cdr:to>
    <cdr:sp macro="" textlink="">
      <cdr:nvSpPr>
        <cdr:cNvPr id="2" name="BlokTextu 1"/>
        <cdr:cNvSpPr txBox="1"/>
      </cdr:nvSpPr>
      <cdr:spPr>
        <a:xfrm xmlns:a="http://schemas.openxmlformats.org/drawingml/2006/main">
          <a:off x="851514" y="2849817"/>
          <a:ext cx="875117" cy="248019"/>
        </a:xfrm>
        <a:prstGeom xmlns:a="http://schemas.openxmlformats.org/drawingml/2006/main" prst="rect">
          <a:avLst/>
        </a:prstGeom>
        <a:ln xmlns:a="http://schemas.openxmlformats.org/drawingml/2006/main" w="15875">
          <a:solidFill>
            <a:schemeClr val="tx1"/>
          </a:solidFill>
          <a:prstDash val="sysDash"/>
        </a:ln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sk-SK" sz="1100" b="1"/>
            <a:t>Import</a:t>
          </a:r>
          <a:r>
            <a:rPr lang="sk-SK" sz="1100" b="1" baseline="0"/>
            <a:t> (-)</a:t>
          </a:r>
          <a:endParaRPr lang="sk-SK" sz="1100" b="1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0.00049</cdr:x>
      <cdr:y>0.00121</cdr:y>
    </cdr:from>
    <cdr:to>
      <cdr:x>0.00049</cdr:x>
      <cdr:y>0.00121</cdr:y>
    </cdr:to>
    <cdr:pic>
      <cdr:nvPicPr>
        <cdr:cNvPr id="2" name="chart">
          <a:extLst xmlns:a="http://schemas.openxmlformats.org/drawingml/2006/main">
            <a:ext uri="{FF2B5EF4-FFF2-40B4-BE49-F238E27FC236}">
              <a16:creationId xmlns:a16="http://schemas.microsoft.com/office/drawing/2014/main" id="{B27F4DBC-C9CF-4B8E-9D43-EE10F65AABC6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0" y="0"/>
          <a:ext cx="24386" cy="24386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0.00049</cdr:x>
      <cdr:y>0.00121</cdr:y>
    </cdr:from>
    <cdr:to>
      <cdr:x>0.00049</cdr:x>
      <cdr:y>0.00121</cdr:y>
    </cdr:to>
    <cdr:pic>
      <cdr:nvPicPr>
        <cdr:cNvPr id="3" name="chart">
          <a:extLst xmlns:a="http://schemas.openxmlformats.org/drawingml/2006/main">
            <a:ext uri="{FF2B5EF4-FFF2-40B4-BE49-F238E27FC236}">
              <a16:creationId xmlns:a16="http://schemas.microsoft.com/office/drawing/2014/main" id="{1D6E6F23-6C5F-49B2-8DD3-3D5A0DAF9C04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0" y="0"/>
          <a:ext cx="24386" cy="24386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0.15545</cdr:x>
      <cdr:y>0.19631</cdr:y>
    </cdr:from>
    <cdr:to>
      <cdr:x>0.32203</cdr:x>
      <cdr:y>0.27941</cdr:y>
    </cdr:to>
    <cdr:sp macro="" textlink="">
      <cdr:nvSpPr>
        <cdr:cNvPr id="4" name="BlokTextu 1"/>
        <cdr:cNvSpPr txBox="1"/>
      </cdr:nvSpPr>
      <cdr:spPr>
        <a:xfrm xmlns:a="http://schemas.openxmlformats.org/drawingml/2006/main">
          <a:off x="832112" y="641359"/>
          <a:ext cx="891711" cy="271494"/>
        </a:xfrm>
        <a:prstGeom xmlns:a="http://schemas.openxmlformats.org/drawingml/2006/main" prst="rect">
          <a:avLst/>
        </a:prstGeom>
        <a:ln xmlns:a="http://schemas.openxmlformats.org/drawingml/2006/main" w="15875">
          <a:solidFill>
            <a:sysClr val="windowText" lastClr="000000"/>
          </a:solidFill>
          <a:prstDash val="sysDash"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sk-SK" sz="1100" b="1"/>
            <a:t>Export</a:t>
          </a:r>
          <a:r>
            <a:rPr lang="sk-SK" sz="1100" b="1" baseline="0"/>
            <a:t> (+)</a:t>
          </a:r>
          <a:endParaRPr lang="sk-SK" sz="1100" b="1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0.1586</cdr:x>
      <cdr:y>0.8825</cdr:y>
    </cdr:from>
    <cdr:to>
      <cdr:x>0.33102</cdr:x>
      <cdr:y>0.9636</cdr:y>
    </cdr:to>
    <cdr:sp macro="" textlink="">
      <cdr:nvSpPr>
        <cdr:cNvPr id="2" name="BlokTextu 1"/>
        <cdr:cNvSpPr txBox="1"/>
      </cdr:nvSpPr>
      <cdr:spPr>
        <a:xfrm xmlns:a="http://schemas.openxmlformats.org/drawingml/2006/main">
          <a:off x="852015" y="2866390"/>
          <a:ext cx="926258" cy="263415"/>
        </a:xfrm>
        <a:prstGeom xmlns:a="http://schemas.openxmlformats.org/drawingml/2006/main" prst="rect">
          <a:avLst/>
        </a:prstGeom>
        <a:ln xmlns:a="http://schemas.openxmlformats.org/drawingml/2006/main" w="15875">
          <a:solidFill>
            <a:sysClr val="windowText" lastClr="000000"/>
          </a:solidFill>
          <a:prstDash val="sysDash"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sk-SK" sz="1100" b="1"/>
            <a:t>Import</a:t>
          </a:r>
          <a:r>
            <a:rPr lang="sk-SK" sz="1100" b="1" baseline="0"/>
            <a:t> (-)</a:t>
          </a:r>
          <a:endParaRPr lang="sk-SK" sz="1100" b="1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0.17567</cdr:x>
      <cdr:y>0.1926</cdr:y>
    </cdr:from>
    <cdr:to>
      <cdr:x>0.34022</cdr:x>
      <cdr:y>0.2758</cdr:y>
    </cdr:to>
    <cdr:sp macro="" textlink="">
      <cdr:nvSpPr>
        <cdr:cNvPr id="2" name="BlokTextu 1"/>
        <cdr:cNvSpPr txBox="1"/>
      </cdr:nvSpPr>
      <cdr:spPr>
        <a:xfrm xmlns:a="http://schemas.openxmlformats.org/drawingml/2006/main">
          <a:off x="942067" y="627416"/>
          <a:ext cx="882412" cy="271028"/>
        </a:xfrm>
        <a:prstGeom xmlns:a="http://schemas.openxmlformats.org/drawingml/2006/main" prst="rect">
          <a:avLst/>
        </a:prstGeom>
        <a:ln xmlns:a="http://schemas.openxmlformats.org/drawingml/2006/main" w="15875">
          <a:solidFill>
            <a:sysClr val="windowText" lastClr="000000"/>
          </a:solidFill>
          <a:prstDash val="sysDash"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sk-SK" sz="1100" b="1"/>
            <a:t>Export</a:t>
          </a:r>
          <a:r>
            <a:rPr lang="sk-SK" sz="1100" b="1" baseline="0"/>
            <a:t> (+)</a:t>
          </a:r>
          <a:endParaRPr lang="sk-SK" sz="1100" b="1"/>
        </a:p>
      </cdr:txBody>
    </cdr:sp>
  </cdr:relSizeAnchor>
</c:userShape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54"/>
  <sheetViews>
    <sheetView tabSelected="1" zoomScale="120" workbookViewId="0">
      <selection activeCell="G23" sqref="G23"/>
    </sheetView>
  </sheetViews>
  <sheetFormatPr defaultColWidth="12.28515625" defaultRowHeight="12.75" x14ac:dyDescent="0.2"/>
  <cols>
    <col min="1" max="1" width="10.28515625" customWidth="1"/>
    <col min="2" max="2" width="11.140625" customWidth="1"/>
    <col min="3" max="9" width="10.7109375" customWidth="1"/>
    <col min="10" max="11" width="11.7109375" customWidth="1"/>
    <col min="12" max="12" width="15.42578125" customWidth="1"/>
  </cols>
  <sheetData>
    <row r="1" spans="1:17" ht="16.5" x14ac:dyDescent="0.25">
      <c r="A1" s="87" t="s">
        <v>15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9"/>
    </row>
    <row r="2" spans="1:17" ht="16.5" x14ac:dyDescent="0.25">
      <c r="A2" s="90" t="s">
        <v>14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2"/>
    </row>
    <row r="3" spans="1:17" ht="18.75" thickBot="1" x14ac:dyDescent="0.3">
      <c r="A3" s="93" t="s">
        <v>17</v>
      </c>
      <c r="B3" s="94"/>
      <c r="C3" s="94"/>
      <c r="D3" s="94"/>
      <c r="E3" s="94"/>
      <c r="F3" s="94"/>
      <c r="G3" s="94"/>
      <c r="H3" s="94"/>
      <c r="I3" s="94"/>
      <c r="J3" s="94"/>
      <c r="K3" s="94"/>
      <c r="L3" s="95"/>
    </row>
    <row r="4" spans="1:17" ht="15.75" x14ac:dyDescent="0.25">
      <c r="A4" s="58" t="s">
        <v>6</v>
      </c>
      <c r="B4" s="108" t="s">
        <v>9</v>
      </c>
      <c r="C4" s="98"/>
      <c r="D4" s="108" t="s">
        <v>3</v>
      </c>
      <c r="E4" s="98"/>
      <c r="F4" s="108" t="s">
        <v>5</v>
      </c>
      <c r="G4" s="99"/>
      <c r="H4" s="96" t="s">
        <v>4</v>
      </c>
      <c r="I4" s="97"/>
      <c r="J4" s="98" t="s">
        <v>10</v>
      </c>
      <c r="K4" s="98"/>
      <c r="L4" s="99"/>
    </row>
    <row r="5" spans="1:17" ht="13.5" thickBot="1" x14ac:dyDescent="0.25">
      <c r="A5" s="1" t="s">
        <v>8</v>
      </c>
      <c r="B5" s="1" t="s">
        <v>2</v>
      </c>
      <c r="C5" s="2" t="s">
        <v>1</v>
      </c>
      <c r="D5" s="1" t="s">
        <v>2</v>
      </c>
      <c r="E5" s="2" t="s">
        <v>1</v>
      </c>
      <c r="F5" s="1" t="s">
        <v>2</v>
      </c>
      <c r="G5" s="3" t="s">
        <v>1</v>
      </c>
      <c r="H5" s="7" t="s">
        <v>2</v>
      </c>
      <c r="I5" s="8" t="s">
        <v>1</v>
      </c>
      <c r="J5" s="2" t="s">
        <v>2</v>
      </c>
      <c r="K5" s="2" t="s">
        <v>1</v>
      </c>
      <c r="L5" s="60" t="s">
        <v>11</v>
      </c>
    </row>
    <row r="6" spans="1:17" x14ac:dyDescent="0.2">
      <c r="A6" s="4">
        <v>1</v>
      </c>
      <c r="B6" s="11">
        <v>54697.875</v>
      </c>
      <c r="C6" s="12">
        <v>581522.22500000044</v>
      </c>
      <c r="D6" s="11">
        <v>1273665.9499999986</v>
      </c>
      <c r="E6" s="12">
        <v>90972.32500000007</v>
      </c>
      <c r="F6" s="11">
        <v>65248.14999999998</v>
      </c>
      <c r="G6" s="13">
        <v>776418.8249999996</v>
      </c>
      <c r="H6" s="11">
        <v>166113</v>
      </c>
      <c r="I6" s="13">
        <v>0</v>
      </c>
      <c r="J6" s="25">
        <f t="shared" ref="J6:J13" si="0">+B6+D6+F6+H6</f>
        <v>1559724.9749999985</v>
      </c>
      <c r="K6" s="25">
        <f t="shared" ref="K6:K13" si="1">+C6+E6+G6+I6</f>
        <v>1448913.375</v>
      </c>
      <c r="L6" s="26">
        <f>J6-K6</f>
        <v>110811.59999999846</v>
      </c>
      <c r="P6" s="38"/>
      <c r="Q6" s="38"/>
    </row>
    <row r="7" spans="1:17" x14ac:dyDescent="0.2">
      <c r="A7" s="4">
        <v>2</v>
      </c>
      <c r="B7" s="11">
        <v>66632.099999999962</v>
      </c>
      <c r="C7" s="12">
        <v>405556.39999999962</v>
      </c>
      <c r="D7" s="11">
        <v>749894.7000000003</v>
      </c>
      <c r="E7" s="12">
        <v>119993.72499999992</v>
      </c>
      <c r="F7" s="11">
        <v>162723.65000000005</v>
      </c>
      <c r="G7" s="13">
        <v>388974.82500000024</v>
      </c>
      <c r="H7" s="11">
        <v>227110</v>
      </c>
      <c r="I7" s="13">
        <v>0</v>
      </c>
      <c r="J7" s="25">
        <f t="shared" si="0"/>
        <v>1206360.4500000002</v>
      </c>
      <c r="K7" s="25">
        <f t="shared" si="1"/>
        <v>914524.94999999972</v>
      </c>
      <c r="L7" s="26">
        <f>J7-K7</f>
        <v>291835.50000000047</v>
      </c>
      <c r="P7" s="38"/>
      <c r="Q7" s="38"/>
    </row>
    <row r="8" spans="1:17" ht="13.5" thickBot="1" x14ac:dyDescent="0.25">
      <c r="A8" s="1">
        <v>3</v>
      </c>
      <c r="B8" s="14">
        <v>117105.49999999996</v>
      </c>
      <c r="C8" s="15">
        <v>296707.67499999981</v>
      </c>
      <c r="D8" s="14">
        <v>796146.52500000014</v>
      </c>
      <c r="E8" s="15">
        <v>84174.650000000038</v>
      </c>
      <c r="F8" s="14">
        <v>67075.175000000032</v>
      </c>
      <c r="G8" s="16">
        <v>456700.62500000012</v>
      </c>
      <c r="H8" s="14">
        <v>166839</v>
      </c>
      <c r="I8" s="15">
        <v>1</v>
      </c>
      <c r="J8" s="27">
        <f>+B8+D8+F8+H8</f>
        <v>1147166.2000000002</v>
      </c>
      <c r="K8" s="28">
        <f t="shared" si="1"/>
        <v>837583.95</v>
      </c>
      <c r="L8" s="29">
        <f>J8-K8</f>
        <v>309582.25000000023</v>
      </c>
      <c r="P8" s="38"/>
      <c r="Q8" s="38"/>
    </row>
    <row r="9" spans="1:17" x14ac:dyDescent="0.2">
      <c r="A9" s="4">
        <v>4</v>
      </c>
      <c r="B9" s="11">
        <v>96378.025000000023</v>
      </c>
      <c r="C9" s="12">
        <v>316186.99999999965</v>
      </c>
      <c r="D9" s="11">
        <v>821606.94999999937</v>
      </c>
      <c r="E9" s="12">
        <v>103578.07500000014</v>
      </c>
      <c r="F9" s="11">
        <v>100119.17500000009</v>
      </c>
      <c r="G9" s="13">
        <v>485748.9250000004</v>
      </c>
      <c r="H9" s="11">
        <v>60</v>
      </c>
      <c r="I9" s="12">
        <v>0</v>
      </c>
      <c r="J9" s="30">
        <f t="shared" si="0"/>
        <v>1018164.1499999994</v>
      </c>
      <c r="K9" s="25">
        <f t="shared" si="1"/>
        <v>905514.00000000023</v>
      </c>
      <c r="L9" s="26">
        <f>J9-K9</f>
        <v>112650.14999999921</v>
      </c>
      <c r="P9" s="38"/>
      <c r="Q9" s="38"/>
    </row>
    <row r="10" spans="1:17" x14ac:dyDescent="0.2">
      <c r="A10" s="4">
        <v>5</v>
      </c>
      <c r="B10" s="30">
        <v>95023.324999999822</v>
      </c>
      <c r="C10" s="25">
        <v>250502.15000000005</v>
      </c>
      <c r="D10" s="30">
        <v>609295.07500000019</v>
      </c>
      <c r="E10" s="25">
        <v>146363.24999999997</v>
      </c>
      <c r="F10" s="30">
        <v>137570.19999999995</v>
      </c>
      <c r="G10" s="26">
        <v>347124.50000000017</v>
      </c>
      <c r="H10" s="30">
        <v>990</v>
      </c>
      <c r="I10" s="25">
        <v>0</v>
      </c>
      <c r="J10" s="30">
        <f t="shared" si="0"/>
        <v>842878.6</v>
      </c>
      <c r="K10" s="25">
        <f t="shared" si="1"/>
        <v>743989.90000000014</v>
      </c>
      <c r="L10" s="26">
        <f>J10-K10</f>
        <v>98888.699999999837</v>
      </c>
      <c r="P10" s="38"/>
      <c r="Q10" s="38"/>
    </row>
    <row r="11" spans="1:17" ht="13.5" thickBot="1" x14ac:dyDescent="0.25">
      <c r="A11" s="4">
        <v>6</v>
      </c>
      <c r="B11" s="11">
        <v>100081.64999999978</v>
      </c>
      <c r="C11" s="12">
        <v>298201.99999999965</v>
      </c>
      <c r="D11" s="11">
        <v>629583.39999999944</v>
      </c>
      <c r="E11" s="12">
        <v>198421.62499999959</v>
      </c>
      <c r="F11" s="11">
        <v>178928.82500000001</v>
      </c>
      <c r="G11" s="13">
        <v>349847.12500000041</v>
      </c>
      <c r="H11" s="11">
        <v>74421</v>
      </c>
      <c r="I11" s="13">
        <v>1900</v>
      </c>
      <c r="J11" s="25">
        <f t="shared" si="0"/>
        <v>983014.8749999993</v>
      </c>
      <c r="K11" s="25">
        <f t="shared" si="1"/>
        <v>848370.74999999965</v>
      </c>
      <c r="L11" s="29">
        <f t="shared" ref="L11:L17" si="2">J11-K11</f>
        <v>134644.12499999965</v>
      </c>
      <c r="P11" s="38"/>
      <c r="Q11" s="38"/>
    </row>
    <row r="12" spans="1:17" x14ac:dyDescent="0.2">
      <c r="A12" s="9">
        <v>7</v>
      </c>
      <c r="B12" s="17"/>
      <c r="C12" s="18"/>
      <c r="D12" s="17"/>
      <c r="E12" s="18"/>
      <c r="F12" s="17"/>
      <c r="G12" s="19"/>
      <c r="H12" s="17"/>
      <c r="I12" s="19"/>
      <c r="J12" s="31">
        <f t="shared" si="0"/>
        <v>0</v>
      </c>
      <c r="K12" s="31">
        <f t="shared" si="1"/>
        <v>0</v>
      </c>
      <c r="L12" s="26">
        <f t="shared" si="2"/>
        <v>0</v>
      </c>
      <c r="P12" s="38"/>
      <c r="Q12" s="38"/>
    </row>
    <row r="13" spans="1:17" x14ac:dyDescent="0.2">
      <c r="A13" s="4">
        <v>8</v>
      </c>
      <c r="B13" s="11"/>
      <c r="C13" s="12"/>
      <c r="D13" s="11"/>
      <c r="E13" s="12"/>
      <c r="F13" s="11"/>
      <c r="G13" s="13"/>
      <c r="H13" s="11"/>
      <c r="I13" s="13"/>
      <c r="J13" s="25">
        <f t="shared" si="0"/>
        <v>0</v>
      </c>
      <c r="K13" s="25">
        <f t="shared" si="1"/>
        <v>0</v>
      </c>
      <c r="L13" s="26">
        <f t="shared" si="2"/>
        <v>0</v>
      </c>
      <c r="P13" s="38"/>
      <c r="Q13" s="38"/>
    </row>
    <row r="14" spans="1:17" ht="13.5" thickBot="1" x14ac:dyDescent="0.25">
      <c r="A14" s="10">
        <v>9</v>
      </c>
      <c r="B14" s="14"/>
      <c r="C14" s="15"/>
      <c r="D14" s="14"/>
      <c r="E14" s="15"/>
      <c r="F14" s="14"/>
      <c r="G14" s="16"/>
      <c r="H14" s="14"/>
      <c r="I14" s="16"/>
      <c r="J14" s="27">
        <f t="shared" ref="J14:K17" si="3">+B14+D14+F14+H14</f>
        <v>0</v>
      </c>
      <c r="K14" s="28">
        <f t="shared" si="3"/>
        <v>0</v>
      </c>
      <c r="L14" s="29">
        <f t="shared" si="2"/>
        <v>0</v>
      </c>
      <c r="P14" s="38"/>
      <c r="Q14" s="38"/>
    </row>
    <row r="15" spans="1:17" x14ac:dyDescent="0.2">
      <c r="A15" s="4">
        <v>10</v>
      </c>
      <c r="B15" s="11"/>
      <c r="C15" s="12"/>
      <c r="D15" s="11"/>
      <c r="E15" s="12"/>
      <c r="F15" s="11"/>
      <c r="G15" s="13"/>
      <c r="H15" s="11"/>
      <c r="I15" s="13"/>
      <c r="J15" s="25">
        <f>+B15+D15+F15+H15</f>
        <v>0</v>
      </c>
      <c r="K15" s="25">
        <f>+C15+E15+G15+I15</f>
        <v>0</v>
      </c>
      <c r="L15" s="26">
        <f>J15-K15</f>
        <v>0</v>
      </c>
      <c r="P15" s="38"/>
      <c r="Q15" s="38"/>
    </row>
    <row r="16" spans="1:17" x14ac:dyDescent="0.2">
      <c r="A16" s="4">
        <v>11</v>
      </c>
      <c r="B16" s="11"/>
      <c r="C16" s="12"/>
      <c r="D16" s="11"/>
      <c r="E16" s="12"/>
      <c r="F16" s="11"/>
      <c r="G16" s="13"/>
      <c r="H16" s="11"/>
      <c r="I16" s="13"/>
      <c r="J16" s="25">
        <f t="shared" si="3"/>
        <v>0</v>
      </c>
      <c r="K16" s="25">
        <f t="shared" si="3"/>
        <v>0</v>
      </c>
      <c r="L16" s="26">
        <f t="shared" si="2"/>
        <v>0</v>
      </c>
      <c r="P16" s="38"/>
      <c r="Q16" s="38"/>
    </row>
    <row r="17" spans="1:17" x14ac:dyDescent="0.2">
      <c r="A17" s="5">
        <v>12</v>
      </c>
      <c r="B17" s="20"/>
      <c r="C17" s="21"/>
      <c r="D17" s="20"/>
      <c r="E17" s="21"/>
      <c r="F17" s="20"/>
      <c r="G17" s="22"/>
      <c r="H17" s="20"/>
      <c r="I17" s="22"/>
      <c r="J17" s="23">
        <f t="shared" si="3"/>
        <v>0</v>
      </c>
      <c r="K17" s="23">
        <f t="shared" si="3"/>
        <v>0</v>
      </c>
      <c r="L17" s="24">
        <f t="shared" si="2"/>
        <v>0</v>
      </c>
      <c r="P17" s="38"/>
      <c r="Q17" s="38"/>
    </row>
    <row r="18" spans="1:17" ht="13.5" thickBot="1" x14ac:dyDescent="0.25">
      <c r="A18" s="6" t="s">
        <v>0</v>
      </c>
      <c r="B18" s="80">
        <f t="shared" ref="B18:L18" si="4">SUM(B6:B17)</f>
        <v>529918.47499999951</v>
      </c>
      <c r="C18" s="81">
        <f t="shared" si="4"/>
        <v>2148677.4499999993</v>
      </c>
      <c r="D18" s="80">
        <f t="shared" si="4"/>
        <v>4880192.5999999978</v>
      </c>
      <c r="E18" s="81">
        <f t="shared" si="4"/>
        <v>743503.64999999967</v>
      </c>
      <c r="F18" s="80">
        <f t="shared" si="4"/>
        <v>711665.17500000005</v>
      </c>
      <c r="G18" s="81">
        <f t="shared" si="4"/>
        <v>2804814.8250000007</v>
      </c>
      <c r="H18" s="80">
        <f t="shared" si="4"/>
        <v>635533</v>
      </c>
      <c r="I18" s="81">
        <f t="shared" si="4"/>
        <v>1901</v>
      </c>
      <c r="J18" s="80">
        <f t="shared" si="4"/>
        <v>6757309.2499999972</v>
      </c>
      <c r="K18" s="82">
        <f t="shared" si="4"/>
        <v>5698896.9249999998</v>
      </c>
      <c r="L18" s="81">
        <f t="shared" si="4"/>
        <v>1058412.3249999979</v>
      </c>
      <c r="N18" s="38"/>
    </row>
    <row r="19" spans="1:17" x14ac:dyDescent="0.2">
      <c r="A19" s="59" t="s">
        <v>12</v>
      </c>
      <c r="C19" s="37"/>
      <c r="D19" s="37"/>
      <c r="E19" s="37"/>
      <c r="F19" s="37"/>
      <c r="G19" s="37"/>
      <c r="H19" s="37"/>
      <c r="I19" s="37"/>
      <c r="J19" s="37"/>
      <c r="K19" s="100" t="s">
        <v>13</v>
      </c>
      <c r="L19" s="100"/>
    </row>
    <row r="20" spans="1:17" ht="13.5" thickBot="1" x14ac:dyDescent="0.25">
      <c r="B20" s="38"/>
      <c r="D20" s="38"/>
      <c r="F20" s="38"/>
      <c r="H20" s="38"/>
    </row>
    <row r="21" spans="1:17" x14ac:dyDescent="0.2">
      <c r="A21" s="72" t="s">
        <v>6</v>
      </c>
      <c r="B21" s="105" t="s">
        <v>18</v>
      </c>
      <c r="C21" s="106"/>
      <c r="D21" s="106"/>
      <c r="E21" s="107"/>
      <c r="F21" s="75"/>
      <c r="G21" s="75"/>
      <c r="H21" s="75"/>
      <c r="I21" s="75"/>
      <c r="J21" s="101"/>
      <c r="K21" s="101"/>
      <c r="L21" s="75"/>
    </row>
    <row r="22" spans="1:17" ht="13.5" thickBot="1" x14ac:dyDescent="0.25">
      <c r="A22" s="10" t="s">
        <v>8</v>
      </c>
      <c r="B22" s="1" t="s">
        <v>9</v>
      </c>
      <c r="C22" s="10" t="s">
        <v>3</v>
      </c>
      <c r="D22" s="2" t="s">
        <v>5</v>
      </c>
      <c r="E22" s="10" t="s">
        <v>4</v>
      </c>
      <c r="F22" s="76"/>
      <c r="G22" s="76"/>
      <c r="H22" s="76"/>
      <c r="I22" s="76"/>
      <c r="J22" s="76"/>
      <c r="K22" s="76"/>
      <c r="L22" s="76"/>
    </row>
    <row r="23" spans="1:17" x14ac:dyDescent="0.2">
      <c r="A23" s="4">
        <v>1</v>
      </c>
      <c r="B23" s="11">
        <f>B6-C6</f>
        <v>-526824.35000000044</v>
      </c>
      <c r="C23" s="32">
        <f>D6-E6</f>
        <v>1182693.6249999986</v>
      </c>
      <c r="D23" s="12">
        <f>F6-G6</f>
        <v>-711170.67499999958</v>
      </c>
      <c r="E23" s="32">
        <f>H6-I6</f>
        <v>166113</v>
      </c>
      <c r="F23" s="77"/>
      <c r="G23" s="77"/>
      <c r="H23" s="77"/>
      <c r="I23" s="77"/>
      <c r="J23" s="77"/>
      <c r="K23" s="77"/>
      <c r="L23" s="77"/>
    </row>
    <row r="24" spans="1:17" x14ac:dyDescent="0.2">
      <c r="A24" s="4">
        <v>2</v>
      </c>
      <c r="B24" s="11">
        <f t="shared" ref="B24:B34" si="5">B7-C7</f>
        <v>-338924.29999999964</v>
      </c>
      <c r="C24" s="32">
        <f t="shared" ref="C24:C34" si="6">D7-E7</f>
        <v>629900.97500000033</v>
      </c>
      <c r="D24" s="12">
        <f t="shared" ref="D24:D34" si="7">F7-G7</f>
        <v>-226251.17500000019</v>
      </c>
      <c r="E24" s="32">
        <f t="shared" ref="E24:E34" si="8">H7-I7</f>
        <v>227110</v>
      </c>
      <c r="F24" s="77"/>
      <c r="G24" s="77"/>
      <c r="H24" s="77"/>
      <c r="I24" s="77"/>
      <c r="J24" s="77"/>
      <c r="K24" s="77"/>
      <c r="L24" s="77"/>
    </row>
    <row r="25" spans="1:17" ht="13.5" thickBot="1" x14ac:dyDescent="0.25">
      <c r="A25" s="1">
        <v>3</v>
      </c>
      <c r="B25" s="14">
        <f t="shared" si="5"/>
        <v>-179602.17499999987</v>
      </c>
      <c r="C25" s="33">
        <f t="shared" si="6"/>
        <v>711971.87500000012</v>
      </c>
      <c r="D25" s="15">
        <f t="shared" si="7"/>
        <v>-389625.45000000007</v>
      </c>
      <c r="E25" s="33">
        <f t="shared" si="8"/>
        <v>166838</v>
      </c>
      <c r="F25" s="77"/>
      <c r="G25" s="77"/>
      <c r="H25" s="77"/>
      <c r="I25" s="77"/>
      <c r="J25" s="77"/>
      <c r="K25" s="77"/>
      <c r="L25" s="77"/>
    </row>
    <row r="26" spans="1:17" x14ac:dyDescent="0.2">
      <c r="A26" s="4">
        <v>4</v>
      </c>
      <c r="B26" s="11">
        <f t="shared" si="5"/>
        <v>-219808.97499999963</v>
      </c>
      <c r="C26" s="32">
        <f t="shared" si="6"/>
        <v>718028.87499999919</v>
      </c>
      <c r="D26" s="12">
        <f t="shared" si="7"/>
        <v>-385629.75000000029</v>
      </c>
      <c r="E26" s="32">
        <f t="shared" si="8"/>
        <v>60</v>
      </c>
      <c r="F26" s="77"/>
      <c r="G26" s="77"/>
      <c r="H26" s="77"/>
      <c r="I26" s="77"/>
      <c r="J26" s="77"/>
      <c r="K26" s="77"/>
      <c r="L26" s="77"/>
    </row>
    <row r="27" spans="1:17" x14ac:dyDescent="0.2">
      <c r="A27" s="4">
        <v>5</v>
      </c>
      <c r="B27" s="11">
        <f t="shared" si="5"/>
        <v>-155478.82500000024</v>
      </c>
      <c r="C27" s="32">
        <f t="shared" si="6"/>
        <v>462931.82500000019</v>
      </c>
      <c r="D27" s="12">
        <f t="shared" si="7"/>
        <v>-209554.30000000022</v>
      </c>
      <c r="E27" s="32">
        <f t="shared" si="8"/>
        <v>990</v>
      </c>
      <c r="F27" s="77"/>
      <c r="G27" s="77"/>
      <c r="H27" s="83"/>
      <c r="I27" s="77"/>
      <c r="J27" s="77"/>
      <c r="K27" s="77"/>
      <c r="L27" s="77"/>
    </row>
    <row r="28" spans="1:17" ht="13.5" thickBot="1" x14ac:dyDescent="0.25">
      <c r="A28" s="4">
        <v>6</v>
      </c>
      <c r="B28" s="14">
        <f t="shared" si="5"/>
        <v>-198120.34999999986</v>
      </c>
      <c r="C28" s="33">
        <f t="shared" si="6"/>
        <v>431161.77499999985</v>
      </c>
      <c r="D28" s="15">
        <f t="shared" si="7"/>
        <v>-170918.3000000004</v>
      </c>
      <c r="E28" s="33">
        <f t="shared" si="8"/>
        <v>72521</v>
      </c>
      <c r="F28" s="77"/>
      <c r="G28" s="77"/>
      <c r="H28" s="77"/>
      <c r="I28" s="77"/>
      <c r="J28" s="77"/>
      <c r="K28" s="77"/>
      <c r="L28" s="77"/>
    </row>
    <row r="29" spans="1:17" x14ac:dyDescent="0.2">
      <c r="A29" s="9">
        <v>7</v>
      </c>
      <c r="B29" s="11">
        <f t="shared" si="5"/>
        <v>0</v>
      </c>
      <c r="C29" s="32">
        <f t="shared" si="6"/>
        <v>0</v>
      </c>
      <c r="D29" s="12">
        <f t="shared" si="7"/>
        <v>0</v>
      </c>
      <c r="E29" s="32">
        <f t="shared" si="8"/>
        <v>0</v>
      </c>
      <c r="F29" s="77"/>
      <c r="G29" s="77"/>
      <c r="H29" s="77"/>
      <c r="I29" s="77"/>
      <c r="J29" s="77"/>
      <c r="K29" s="77"/>
      <c r="L29" s="77"/>
    </row>
    <row r="30" spans="1:17" x14ac:dyDescent="0.2">
      <c r="A30" s="4">
        <v>8</v>
      </c>
      <c r="B30" s="11">
        <f t="shared" si="5"/>
        <v>0</v>
      </c>
      <c r="C30" s="32">
        <f t="shared" si="6"/>
        <v>0</v>
      </c>
      <c r="D30" s="12">
        <f t="shared" si="7"/>
        <v>0</v>
      </c>
      <c r="E30" s="32">
        <f t="shared" si="8"/>
        <v>0</v>
      </c>
      <c r="F30" s="77"/>
      <c r="G30" s="77"/>
      <c r="H30" s="77"/>
      <c r="I30" s="77"/>
      <c r="J30" s="77"/>
      <c r="K30" s="77"/>
      <c r="L30" s="77"/>
    </row>
    <row r="31" spans="1:17" ht="13.5" thickBot="1" x14ac:dyDescent="0.25">
      <c r="A31" s="1">
        <v>9</v>
      </c>
      <c r="B31" s="14">
        <f t="shared" si="5"/>
        <v>0</v>
      </c>
      <c r="C31" s="33">
        <f t="shared" si="6"/>
        <v>0</v>
      </c>
      <c r="D31" s="15">
        <f t="shared" si="7"/>
        <v>0</v>
      </c>
      <c r="E31" s="33">
        <f t="shared" si="8"/>
        <v>0</v>
      </c>
      <c r="F31" s="77"/>
      <c r="G31" s="77"/>
      <c r="H31" s="77"/>
      <c r="I31" s="77"/>
      <c r="J31" s="77"/>
      <c r="K31" s="77"/>
      <c r="L31" s="77"/>
    </row>
    <row r="32" spans="1:17" x14ac:dyDescent="0.2">
      <c r="A32" s="4">
        <v>10</v>
      </c>
      <c r="B32" s="11">
        <f t="shared" si="5"/>
        <v>0</v>
      </c>
      <c r="C32" s="32">
        <f t="shared" si="6"/>
        <v>0</v>
      </c>
      <c r="D32" s="12">
        <f t="shared" si="7"/>
        <v>0</v>
      </c>
      <c r="E32" s="32">
        <f t="shared" si="8"/>
        <v>0</v>
      </c>
      <c r="F32" s="77"/>
      <c r="G32" s="77"/>
      <c r="H32" s="77"/>
      <c r="I32" s="77"/>
      <c r="J32" s="77"/>
      <c r="K32" s="77"/>
      <c r="L32" s="77"/>
    </row>
    <row r="33" spans="1:12" x14ac:dyDescent="0.2">
      <c r="A33" s="4">
        <v>11</v>
      </c>
      <c r="B33" s="11">
        <f t="shared" si="5"/>
        <v>0</v>
      </c>
      <c r="C33" s="32">
        <f t="shared" si="6"/>
        <v>0</v>
      </c>
      <c r="D33" s="12">
        <f t="shared" si="7"/>
        <v>0</v>
      </c>
      <c r="E33" s="32">
        <f t="shared" si="8"/>
        <v>0</v>
      </c>
      <c r="F33" s="77"/>
      <c r="G33" s="77"/>
      <c r="H33" s="77"/>
      <c r="I33" s="77"/>
      <c r="J33" s="77"/>
      <c r="K33" s="77"/>
      <c r="L33" s="77"/>
    </row>
    <row r="34" spans="1:12" ht="13.5" thickBot="1" x14ac:dyDescent="0.25">
      <c r="A34" s="1">
        <v>12</v>
      </c>
      <c r="B34" s="14">
        <f t="shared" si="5"/>
        <v>0</v>
      </c>
      <c r="C34" s="33">
        <f t="shared" si="6"/>
        <v>0</v>
      </c>
      <c r="D34" s="15">
        <f t="shared" si="7"/>
        <v>0</v>
      </c>
      <c r="E34" s="33">
        <f t="shared" si="8"/>
        <v>0</v>
      </c>
      <c r="F34" s="77"/>
      <c r="G34" s="77"/>
      <c r="H34" s="77"/>
      <c r="I34" s="77"/>
      <c r="J34" s="77"/>
      <c r="K34" s="77"/>
      <c r="L34" s="77"/>
    </row>
    <row r="35" spans="1:12" ht="13.5" thickBot="1" x14ac:dyDescent="0.25">
      <c r="A35" s="6" t="s">
        <v>0</v>
      </c>
      <c r="B35" s="34">
        <f>SUM(B23:B34)</f>
        <v>-1618758.9749999996</v>
      </c>
      <c r="C35" s="35">
        <f>SUM(C23:C34)</f>
        <v>4136688.9499999983</v>
      </c>
      <c r="D35" s="36">
        <f>SUM(D23:D34)</f>
        <v>-2093149.6500000008</v>
      </c>
      <c r="E35" s="78">
        <f>SUM(E23:E34)</f>
        <v>633632</v>
      </c>
      <c r="F35" s="12"/>
      <c r="G35" s="12"/>
      <c r="H35" s="12"/>
      <c r="I35" s="12"/>
      <c r="J35" s="25"/>
      <c r="K35" s="25"/>
      <c r="L35" s="25"/>
    </row>
    <row r="37" spans="1:12" ht="13.5" thickBot="1" x14ac:dyDescent="0.25"/>
    <row r="38" spans="1:12" ht="13.5" thickBot="1" x14ac:dyDescent="0.25">
      <c r="A38" s="73" t="s">
        <v>6</v>
      </c>
      <c r="B38" s="102" t="s">
        <v>19</v>
      </c>
      <c r="C38" s="103"/>
      <c r="D38" s="103"/>
      <c r="E38" s="104"/>
      <c r="G38" s="102" t="s">
        <v>20</v>
      </c>
      <c r="H38" s="103"/>
      <c r="I38" s="104"/>
    </row>
    <row r="39" spans="1:12" ht="13.5" thickBot="1" x14ac:dyDescent="0.25">
      <c r="A39" s="62" t="s">
        <v>8</v>
      </c>
      <c r="B39" s="61" t="s">
        <v>9</v>
      </c>
      <c r="C39" s="62" t="s">
        <v>3</v>
      </c>
      <c r="D39" s="63" t="s">
        <v>5</v>
      </c>
      <c r="E39" s="62" t="s">
        <v>4</v>
      </c>
      <c r="G39" s="64" t="s">
        <v>2</v>
      </c>
      <c r="H39" s="65" t="s">
        <v>1</v>
      </c>
      <c r="I39" s="65" t="s">
        <v>7</v>
      </c>
    </row>
    <row r="40" spans="1:12" x14ac:dyDescent="0.2">
      <c r="A40" s="67">
        <v>1</v>
      </c>
      <c r="B40" s="11">
        <v>-494713.5500000004</v>
      </c>
      <c r="C40" s="32">
        <v>1484230.2000000007</v>
      </c>
      <c r="D40" s="12">
        <v>-818542.09999999928</v>
      </c>
      <c r="E40" s="32">
        <v>38363</v>
      </c>
      <c r="G40" s="30">
        <v>1644650.6000000006</v>
      </c>
      <c r="H40" s="26">
        <v>1435313.0499999996</v>
      </c>
      <c r="I40" s="26">
        <v>209337.55000000098</v>
      </c>
      <c r="J40" s="38"/>
    </row>
    <row r="41" spans="1:12" x14ac:dyDescent="0.2">
      <c r="A41" s="67">
        <v>2</v>
      </c>
      <c r="B41" s="11">
        <v>-490408.54999999993</v>
      </c>
      <c r="C41" s="32">
        <v>1132730.6250000005</v>
      </c>
      <c r="D41" s="12">
        <v>-598454.40000000037</v>
      </c>
      <c r="E41" s="32">
        <v>70491</v>
      </c>
      <c r="G41" s="30">
        <v>1322858.1000000006</v>
      </c>
      <c r="H41" s="26">
        <v>1208499.4250000003</v>
      </c>
      <c r="I41" s="26">
        <v>114358.67500000028</v>
      </c>
      <c r="J41" s="38"/>
    </row>
    <row r="42" spans="1:12" ht="13.5" thickBot="1" x14ac:dyDescent="0.25">
      <c r="A42" s="61">
        <v>3</v>
      </c>
      <c r="B42" s="14">
        <v>-376507.74999999959</v>
      </c>
      <c r="C42" s="33">
        <v>846624.35000000033</v>
      </c>
      <c r="D42" s="15">
        <v>-390485.30000000005</v>
      </c>
      <c r="E42" s="33">
        <v>44152</v>
      </c>
      <c r="G42" s="27">
        <v>1175948.5500000003</v>
      </c>
      <c r="H42" s="29">
        <v>1052165.2499999995</v>
      </c>
      <c r="I42" s="29">
        <v>123783.30000000075</v>
      </c>
      <c r="J42" s="38"/>
    </row>
    <row r="43" spans="1:12" x14ac:dyDescent="0.2">
      <c r="A43" s="67">
        <v>4</v>
      </c>
      <c r="B43" s="11">
        <v>-320866.72500000003</v>
      </c>
      <c r="C43" s="32">
        <v>618247.25000000058</v>
      </c>
      <c r="D43" s="12">
        <v>-273301.54999999987</v>
      </c>
      <c r="E43" s="32">
        <v>16576</v>
      </c>
      <c r="G43" s="30">
        <v>1044758.0500000005</v>
      </c>
      <c r="H43" s="26">
        <v>1004103.075</v>
      </c>
      <c r="I43" s="26">
        <v>40654.975000000559</v>
      </c>
      <c r="J43" s="38"/>
    </row>
    <row r="44" spans="1:12" x14ac:dyDescent="0.2">
      <c r="A44" s="67">
        <v>5</v>
      </c>
      <c r="B44" s="11">
        <v>-379591.52500000008</v>
      </c>
      <c r="C44" s="32">
        <v>721545.549999999</v>
      </c>
      <c r="D44" s="12">
        <v>-267340.92500000016</v>
      </c>
      <c r="E44" s="32">
        <v>20148</v>
      </c>
      <c r="G44" s="30">
        <v>1073243.949999999</v>
      </c>
      <c r="H44" s="26">
        <v>978482.85000000033</v>
      </c>
      <c r="I44" s="26">
        <v>94761.099999998696</v>
      </c>
      <c r="J44" s="38"/>
    </row>
    <row r="45" spans="1:12" ht="13.5" thickBot="1" x14ac:dyDescent="0.25">
      <c r="A45" s="67">
        <v>6</v>
      </c>
      <c r="B45" s="14">
        <v>-148692.8250000001</v>
      </c>
      <c r="C45" s="33">
        <v>715202.4</v>
      </c>
      <c r="D45" s="15">
        <v>-305641.39999999979</v>
      </c>
      <c r="E45" s="33">
        <v>11565</v>
      </c>
      <c r="G45" s="27">
        <v>1073915.3750000002</v>
      </c>
      <c r="H45" s="29">
        <v>801482.20000000019</v>
      </c>
      <c r="I45" s="29">
        <v>272433.17500000005</v>
      </c>
      <c r="J45" s="38"/>
    </row>
    <row r="46" spans="1:12" x14ac:dyDescent="0.2">
      <c r="A46" s="66">
        <v>7</v>
      </c>
      <c r="B46" s="11">
        <v>-367513.69999999984</v>
      </c>
      <c r="C46" s="32">
        <v>823698.24999999988</v>
      </c>
      <c r="D46" s="12">
        <v>-384482.35000000027</v>
      </c>
      <c r="E46" s="32">
        <v>43652</v>
      </c>
      <c r="G46" s="30">
        <v>1227966.4999999995</v>
      </c>
      <c r="H46" s="26">
        <v>1112612.2999999998</v>
      </c>
      <c r="I46" s="26">
        <v>115354.19999999972</v>
      </c>
      <c r="J46" s="38"/>
    </row>
    <row r="47" spans="1:12" x14ac:dyDescent="0.2">
      <c r="A47" s="67">
        <v>8</v>
      </c>
      <c r="B47" s="11">
        <v>-285649.84999999986</v>
      </c>
      <c r="C47" s="32">
        <v>433391.10000000056</v>
      </c>
      <c r="D47" s="12">
        <v>-35690.725000000122</v>
      </c>
      <c r="E47" s="32">
        <v>-6697</v>
      </c>
      <c r="G47" s="30">
        <v>1066549.6500000008</v>
      </c>
      <c r="H47" s="26">
        <v>961196.12500000023</v>
      </c>
      <c r="I47" s="26">
        <v>105353.52500000061</v>
      </c>
      <c r="J47" s="38"/>
    </row>
    <row r="48" spans="1:12" ht="13.5" thickBot="1" x14ac:dyDescent="0.25">
      <c r="A48" s="61">
        <v>9</v>
      </c>
      <c r="B48" s="14">
        <v>-213759.60000000003</v>
      </c>
      <c r="C48" s="33">
        <v>634020.37499999977</v>
      </c>
      <c r="D48" s="15">
        <v>-188414.34999999977</v>
      </c>
      <c r="E48" s="33">
        <v>-709</v>
      </c>
      <c r="G48" s="27">
        <v>1034767.7249999996</v>
      </c>
      <c r="H48" s="29">
        <v>803630.29999999981</v>
      </c>
      <c r="I48" s="29">
        <v>231137.42499999981</v>
      </c>
      <c r="J48" s="38"/>
    </row>
    <row r="49" spans="1:10" x14ac:dyDescent="0.2">
      <c r="A49" s="67">
        <v>10</v>
      </c>
      <c r="B49" s="11">
        <v>-341741.3000000001</v>
      </c>
      <c r="C49" s="32">
        <v>1036332.1500000006</v>
      </c>
      <c r="D49" s="12">
        <v>-402614.14999999962</v>
      </c>
      <c r="E49" s="32">
        <v>5729</v>
      </c>
      <c r="G49" s="30">
        <v>1263603.7000000007</v>
      </c>
      <c r="H49" s="26">
        <v>965897.99999999977</v>
      </c>
      <c r="I49" s="26">
        <v>297705.70000000088</v>
      </c>
      <c r="J49" s="38"/>
    </row>
    <row r="50" spans="1:10" x14ac:dyDescent="0.2">
      <c r="A50" s="67">
        <v>11</v>
      </c>
      <c r="B50" s="11">
        <v>-462865.19999999995</v>
      </c>
      <c r="C50" s="32">
        <v>1144555.7499999993</v>
      </c>
      <c r="D50" s="12">
        <v>-453494.24999999988</v>
      </c>
      <c r="E50" s="32">
        <v>78037.5</v>
      </c>
      <c r="G50" s="30">
        <v>1425748.9749999994</v>
      </c>
      <c r="H50" s="26">
        <v>1119515.1749999998</v>
      </c>
      <c r="I50" s="26">
        <v>306233.79999999958</v>
      </c>
      <c r="J50" s="38"/>
    </row>
    <row r="51" spans="1:10" ht="13.5" thickBot="1" x14ac:dyDescent="0.25">
      <c r="A51" s="61">
        <v>12</v>
      </c>
      <c r="B51" s="14">
        <v>-479061.92499999993</v>
      </c>
      <c r="C51" s="33">
        <v>1325445.7249999992</v>
      </c>
      <c r="D51" s="15">
        <v>-630400.17500000051</v>
      </c>
      <c r="E51" s="33">
        <v>135371</v>
      </c>
      <c r="G51" s="27">
        <v>1666726.2499999991</v>
      </c>
      <c r="H51" s="29">
        <v>1315371.6250000005</v>
      </c>
      <c r="I51" s="29">
        <v>351354.6249999986</v>
      </c>
      <c r="J51" s="38"/>
    </row>
    <row r="52" spans="1:10" ht="13.5" thickBot="1" x14ac:dyDescent="0.25">
      <c r="A52" s="61" t="s">
        <v>0</v>
      </c>
      <c r="B52" s="68">
        <f>SUM(B40:B51)</f>
        <v>-4361372.5</v>
      </c>
      <c r="C52" s="68">
        <f>SUM(C40:C51)</f>
        <v>10916023.725000003</v>
      </c>
      <c r="D52" s="68">
        <f>SUM(D40:D51)</f>
        <v>-4748861.6749999989</v>
      </c>
      <c r="E52" s="69">
        <f>SUM(E40:E51)</f>
        <v>456678.5</v>
      </c>
      <c r="G52" s="70">
        <f>SUM(G40:G51)</f>
        <v>15020737.425000001</v>
      </c>
      <c r="H52" s="74">
        <f>SUM(H40:H51)</f>
        <v>12758269.375</v>
      </c>
      <c r="I52" s="71">
        <f>SUM(I40:I51)</f>
        <v>2262468.0500000007</v>
      </c>
      <c r="J52" s="38"/>
    </row>
    <row r="54" spans="1:10" x14ac:dyDescent="0.2">
      <c r="B54" s="86" t="s">
        <v>13</v>
      </c>
      <c r="C54" s="86"/>
    </row>
  </sheetData>
  <mergeCells count="14">
    <mergeCell ref="B54:C54"/>
    <mergeCell ref="A1:L1"/>
    <mergeCell ref="A2:L2"/>
    <mergeCell ref="A3:L3"/>
    <mergeCell ref="H4:I4"/>
    <mergeCell ref="J4:L4"/>
    <mergeCell ref="K19:L19"/>
    <mergeCell ref="J21:K21"/>
    <mergeCell ref="G38:I38"/>
    <mergeCell ref="B21:E21"/>
    <mergeCell ref="B38:E38"/>
    <mergeCell ref="B4:C4"/>
    <mergeCell ref="D4:E4"/>
    <mergeCell ref="F4:G4"/>
  </mergeCells>
  <phoneticPr fontId="0" type="noConversion"/>
  <pageMargins left="0.74803149606299213" right="0.74803149606299213" top="0.98425196850393704" bottom="1.1811023622047245" header="0.51181102362204722" footer="0.51181102362204722"/>
  <pageSetup paperSize="9" scale="9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2"/>
  <sheetViews>
    <sheetView workbookViewId="0">
      <selection activeCell="K21" sqref="K21"/>
    </sheetView>
  </sheetViews>
  <sheetFormatPr defaultRowHeight="12.75" x14ac:dyDescent="0.2"/>
  <cols>
    <col min="1" max="1" width="9.7109375" style="40" bestFit="1" customWidth="1"/>
    <col min="2" max="2" width="11.42578125" customWidth="1"/>
    <col min="3" max="3" width="12.42578125" customWidth="1"/>
    <col min="4" max="4" width="10.85546875" customWidth="1"/>
    <col min="5" max="5" width="10.5703125" customWidth="1"/>
    <col min="6" max="6" width="10.28515625" customWidth="1"/>
    <col min="7" max="7" width="10.85546875" customWidth="1"/>
    <col min="8" max="8" width="11.28515625" customWidth="1"/>
    <col min="9" max="9" width="11.85546875" customWidth="1"/>
  </cols>
  <sheetData>
    <row r="1" spans="1:9" ht="15.75" thickBot="1" x14ac:dyDescent="0.3">
      <c r="A1" s="113" t="s">
        <v>16</v>
      </c>
      <c r="B1" s="113"/>
      <c r="C1" s="113"/>
      <c r="D1" s="113"/>
      <c r="E1" s="113"/>
      <c r="F1" s="113"/>
      <c r="G1" s="113"/>
      <c r="H1" s="113"/>
      <c r="I1" s="113"/>
    </row>
    <row r="2" spans="1:9" s="39" customFormat="1" x14ac:dyDescent="0.2">
      <c r="A2" s="51"/>
      <c r="B2" s="109" t="s">
        <v>9</v>
      </c>
      <c r="C2" s="110"/>
      <c r="D2" s="111" t="s">
        <v>3</v>
      </c>
      <c r="E2" s="111"/>
      <c r="F2" s="109" t="s">
        <v>5</v>
      </c>
      <c r="G2" s="110"/>
      <c r="H2" s="109" t="s">
        <v>4</v>
      </c>
      <c r="I2" s="112"/>
    </row>
    <row r="3" spans="1:9" s="39" customFormat="1" x14ac:dyDescent="0.2">
      <c r="A3" s="52" t="s">
        <v>6</v>
      </c>
      <c r="B3" s="41">
        <v>2026</v>
      </c>
      <c r="C3" s="43">
        <v>2025</v>
      </c>
      <c r="D3" s="41">
        <v>2026</v>
      </c>
      <c r="E3" s="43">
        <v>2025</v>
      </c>
      <c r="F3" s="41">
        <v>2026</v>
      </c>
      <c r="G3" s="43">
        <v>2025</v>
      </c>
      <c r="H3" s="41">
        <v>2026</v>
      </c>
      <c r="I3" s="85">
        <v>2025</v>
      </c>
    </row>
    <row r="4" spans="1:9" x14ac:dyDescent="0.2">
      <c r="A4" s="45">
        <v>1</v>
      </c>
      <c r="B4" s="42">
        <f>Hárok1!B23</f>
        <v>-526824.35000000044</v>
      </c>
      <c r="C4" s="44">
        <f>Hárok1!B40</f>
        <v>-494713.5500000004</v>
      </c>
      <c r="D4" s="38">
        <f>Hárok1!C23</f>
        <v>1182693.6249999986</v>
      </c>
      <c r="E4" s="38">
        <f>Hárok1!C40</f>
        <v>1484230.2000000007</v>
      </c>
      <c r="F4" s="42">
        <f>Hárok1!D23</f>
        <v>-711170.67499999958</v>
      </c>
      <c r="G4" s="44">
        <f>Hárok1!D40</f>
        <v>-818542.09999999928</v>
      </c>
      <c r="H4" s="42">
        <f>Hárok1!E23</f>
        <v>166113</v>
      </c>
      <c r="I4" s="46">
        <f>Hárok1!E40</f>
        <v>38363</v>
      </c>
    </row>
    <row r="5" spans="1:9" x14ac:dyDescent="0.2">
      <c r="A5" s="45">
        <v>2</v>
      </c>
      <c r="B5" s="42">
        <f>Hárok1!B24</f>
        <v>-338924.29999999964</v>
      </c>
      <c r="C5" s="44">
        <f>Hárok1!B41</f>
        <v>-490408.54999999993</v>
      </c>
      <c r="D5" s="38">
        <f>Hárok1!C24</f>
        <v>629900.97500000033</v>
      </c>
      <c r="E5" s="38">
        <f>Hárok1!C41</f>
        <v>1132730.6250000005</v>
      </c>
      <c r="F5" s="42">
        <f>Hárok1!D24</f>
        <v>-226251.17500000019</v>
      </c>
      <c r="G5" s="44">
        <f>Hárok1!D41</f>
        <v>-598454.40000000037</v>
      </c>
      <c r="H5" s="42">
        <f>Hárok1!E24</f>
        <v>227110</v>
      </c>
      <c r="I5" s="46">
        <f>Hárok1!E41</f>
        <v>70491</v>
      </c>
    </row>
    <row r="6" spans="1:9" x14ac:dyDescent="0.2">
      <c r="A6" s="45">
        <v>3</v>
      </c>
      <c r="B6" s="42">
        <f>Hárok1!B25</f>
        <v>-179602.17499999987</v>
      </c>
      <c r="C6" s="44">
        <f>Hárok1!B42</f>
        <v>-376507.74999999959</v>
      </c>
      <c r="D6" s="38">
        <f>Hárok1!C25</f>
        <v>711971.87500000012</v>
      </c>
      <c r="E6" s="38">
        <f>Hárok1!C42</f>
        <v>846624.35000000033</v>
      </c>
      <c r="F6" s="42">
        <f>Hárok1!D25</f>
        <v>-389625.45000000007</v>
      </c>
      <c r="G6" s="44">
        <f>Hárok1!D42</f>
        <v>-390485.30000000005</v>
      </c>
      <c r="H6" s="42">
        <f>Hárok1!E25</f>
        <v>166838</v>
      </c>
      <c r="I6" s="46">
        <f>Hárok1!E42</f>
        <v>44152</v>
      </c>
    </row>
    <row r="7" spans="1:9" x14ac:dyDescent="0.2">
      <c r="A7" s="45">
        <v>4</v>
      </c>
      <c r="B7" s="42">
        <f>Hárok1!B26</f>
        <v>-219808.97499999963</v>
      </c>
      <c r="C7" s="44">
        <f>Hárok1!B43</f>
        <v>-320866.72500000003</v>
      </c>
      <c r="D7" s="38">
        <f>Hárok1!C26</f>
        <v>718028.87499999919</v>
      </c>
      <c r="E7" s="38">
        <f>Hárok1!C43</f>
        <v>618247.25000000058</v>
      </c>
      <c r="F7" s="42">
        <f>Hárok1!D26</f>
        <v>-385629.75000000029</v>
      </c>
      <c r="G7" s="44">
        <f>Hárok1!D43</f>
        <v>-273301.54999999987</v>
      </c>
      <c r="H7" s="42">
        <f>Hárok1!E26</f>
        <v>60</v>
      </c>
      <c r="I7" s="46">
        <f>Hárok1!E43</f>
        <v>16576</v>
      </c>
    </row>
    <row r="8" spans="1:9" x14ac:dyDescent="0.2">
      <c r="A8" s="45">
        <v>5</v>
      </c>
      <c r="B8" s="42">
        <f>Hárok1!B27</f>
        <v>-155478.82500000024</v>
      </c>
      <c r="C8" s="44">
        <f>Hárok1!B44</f>
        <v>-379591.52500000008</v>
      </c>
      <c r="D8" s="38">
        <f>Hárok1!C27</f>
        <v>462931.82500000019</v>
      </c>
      <c r="E8" s="38">
        <f>Hárok1!C44</f>
        <v>721545.549999999</v>
      </c>
      <c r="F8" s="42">
        <f>Hárok1!D27</f>
        <v>-209554.30000000022</v>
      </c>
      <c r="G8" s="44">
        <f>Hárok1!D44</f>
        <v>-267340.92500000016</v>
      </c>
      <c r="H8" s="42">
        <f>Hárok1!E27</f>
        <v>990</v>
      </c>
      <c r="I8" s="46">
        <f>Hárok1!E44</f>
        <v>20148</v>
      </c>
    </row>
    <row r="9" spans="1:9" x14ac:dyDescent="0.2">
      <c r="A9" s="45">
        <v>6</v>
      </c>
      <c r="B9" s="42">
        <f>Hárok1!B28</f>
        <v>-198120.34999999986</v>
      </c>
      <c r="C9" s="44">
        <f>Hárok1!B45</f>
        <v>-148692.8250000001</v>
      </c>
      <c r="D9" s="38">
        <f>Hárok1!C28</f>
        <v>431161.77499999985</v>
      </c>
      <c r="E9" s="38">
        <f>Hárok1!C45</f>
        <v>715202.4</v>
      </c>
      <c r="F9" s="42">
        <f>Hárok1!D28</f>
        <v>-170918.3000000004</v>
      </c>
      <c r="G9" s="44">
        <f>Hárok1!D45</f>
        <v>-305641.39999999979</v>
      </c>
      <c r="H9" s="42">
        <f>Hárok1!E28</f>
        <v>72521</v>
      </c>
      <c r="I9" s="46">
        <f>Hárok1!E45</f>
        <v>11565</v>
      </c>
    </row>
    <row r="10" spans="1:9" x14ac:dyDescent="0.2">
      <c r="A10" s="45">
        <v>7</v>
      </c>
      <c r="B10" s="42">
        <f>Hárok1!B29</f>
        <v>0</v>
      </c>
      <c r="C10" s="44">
        <f>Hárok1!B46</f>
        <v>-367513.69999999984</v>
      </c>
      <c r="D10" s="38">
        <f>Hárok1!C29</f>
        <v>0</v>
      </c>
      <c r="E10" s="38">
        <f>Hárok1!C46</f>
        <v>823698.24999999988</v>
      </c>
      <c r="F10" s="42">
        <f>Hárok1!D29</f>
        <v>0</v>
      </c>
      <c r="G10" s="44">
        <f>Hárok1!D46</f>
        <v>-384482.35000000027</v>
      </c>
      <c r="H10" s="42">
        <f>Hárok1!E29</f>
        <v>0</v>
      </c>
      <c r="I10" s="46">
        <f>Hárok1!E46</f>
        <v>43652</v>
      </c>
    </row>
    <row r="11" spans="1:9" x14ac:dyDescent="0.2">
      <c r="A11" s="45">
        <v>8</v>
      </c>
      <c r="B11" s="42">
        <f>Hárok1!B30</f>
        <v>0</v>
      </c>
      <c r="C11" s="44">
        <f>Hárok1!B47</f>
        <v>-285649.84999999986</v>
      </c>
      <c r="D11" s="38">
        <f>Hárok1!C30</f>
        <v>0</v>
      </c>
      <c r="E11" s="38">
        <f>Hárok1!C47</f>
        <v>433391.10000000056</v>
      </c>
      <c r="F11" s="42">
        <f>Hárok1!D30</f>
        <v>0</v>
      </c>
      <c r="G11" s="44">
        <f>Hárok1!D47</f>
        <v>-35690.725000000122</v>
      </c>
      <c r="H11" s="42">
        <f>Hárok1!E30</f>
        <v>0</v>
      </c>
      <c r="I11" s="46">
        <f>Hárok1!E47</f>
        <v>-6697</v>
      </c>
    </row>
    <row r="12" spans="1:9" x14ac:dyDescent="0.2">
      <c r="A12" s="45">
        <v>9</v>
      </c>
      <c r="B12" s="42">
        <f>Hárok1!B31</f>
        <v>0</v>
      </c>
      <c r="C12" s="44">
        <f>Hárok1!B48</f>
        <v>-213759.60000000003</v>
      </c>
      <c r="D12" s="38">
        <f>Hárok1!C31</f>
        <v>0</v>
      </c>
      <c r="E12" s="38">
        <f>Hárok1!C48</f>
        <v>634020.37499999977</v>
      </c>
      <c r="F12" s="42">
        <f>Hárok1!D31</f>
        <v>0</v>
      </c>
      <c r="G12" s="44">
        <f>Hárok1!D48</f>
        <v>-188414.34999999977</v>
      </c>
      <c r="H12" s="42">
        <f>Hárok1!E31</f>
        <v>0</v>
      </c>
      <c r="I12" s="46">
        <f>Hárok1!E48</f>
        <v>-709</v>
      </c>
    </row>
    <row r="13" spans="1:9" x14ac:dyDescent="0.2">
      <c r="A13" s="45">
        <v>10</v>
      </c>
      <c r="B13" s="42">
        <f>Hárok1!B32</f>
        <v>0</v>
      </c>
      <c r="C13" s="44">
        <f>Hárok1!B49</f>
        <v>-341741.3000000001</v>
      </c>
      <c r="D13" s="38">
        <f>Hárok1!C32</f>
        <v>0</v>
      </c>
      <c r="E13" s="38">
        <f>Hárok1!C49</f>
        <v>1036332.1500000006</v>
      </c>
      <c r="F13" s="42">
        <f>Hárok1!D32</f>
        <v>0</v>
      </c>
      <c r="G13" s="44">
        <f>Hárok1!D49</f>
        <v>-402614.14999999962</v>
      </c>
      <c r="H13" s="42">
        <f>Hárok1!E32</f>
        <v>0</v>
      </c>
      <c r="I13" s="46">
        <f>Hárok1!E49</f>
        <v>5729</v>
      </c>
    </row>
    <row r="14" spans="1:9" x14ac:dyDescent="0.2">
      <c r="A14" s="45">
        <v>11</v>
      </c>
      <c r="B14" s="42">
        <f>Hárok1!B33</f>
        <v>0</v>
      </c>
      <c r="C14" s="44">
        <f>Hárok1!B50</f>
        <v>-462865.19999999995</v>
      </c>
      <c r="D14" s="38">
        <f>Hárok1!C33</f>
        <v>0</v>
      </c>
      <c r="E14" s="38">
        <f>Hárok1!C50</f>
        <v>1144555.7499999993</v>
      </c>
      <c r="F14" s="42">
        <f>Hárok1!D33</f>
        <v>0</v>
      </c>
      <c r="G14" s="44">
        <f>Hárok1!D50</f>
        <v>-453494.24999999988</v>
      </c>
      <c r="H14" s="42">
        <f>Hárok1!E33</f>
        <v>0</v>
      </c>
      <c r="I14" s="46">
        <f>Hárok1!E50</f>
        <v>78037.5</v>
      </c>
    </row>
    <row r="15" spans="1:9" x14ac:dyDescent="0.2">
      <c r="A15" s="52">
        <v>12</v>
      </c>
      <c r="B15" s="54">
        <f>Hárok1!B34</f>
        <v>0</v>
      </c>
      <c r="C15" s="55">
        <f>Hárok1!B51</f>
        <v>-479061.92499999993</v>
      </c>
      <c r="D15" s="56">
        <f>Hárok1!C34</f>
        <v>0</v>
      </c>
      <c r="E15" s="56">
        <f>Hárok1!C51</f>
        <v>1325445.7249999992</v>
      </c>
      <c r="F15" s="54">
        <f>Hárok1!D34</f>
        <v>0</v>
      </c>
      <c r="G15" s="55">
        <f>Hárok1!D51</f>
        <v>-630400.17500000051</v>
      </c>
      <c r="H15" s="54">
        <f>Hárok1!E34</f>
        <v>0</v>
      </c>
      <c r="I15" s="57">
        <f>Hárok1!E51</f>
        <v>135371</v>
      </c>
    </row>
    <row r="16" spans="1:9" ht="13.5" thickBot="1" x14ac:dyDescent="0.25">
      <c r="A16" s="53" t="s">
        <v>0</v>
      </c>
      <c r="B16" s="47">
        <f>SUM(B4:B15)</f>
        <v>-1618758.9749999996</v>
      </c>
      <c r="C16" s="48">
        <f t="shared" ref="C16:I16" si="0">SUM(C4:C15)</f>
        <v>-4361372.5</v>
      </c>
      <c r="D16" s="49">
        <f t="shared" si="0"/>
        <v>4136688.9499999983</v>
      </c>
      <c r="E16" s="49">
        <f t="shared" si="0"/>
        <v>10916023.725000003</v>
      </c>
      <c r="F16" s="47">
        <f t="shared" si="0"/>
        <v>-2093149.6500000008</v>
      </c>
      <c r="G16" s="48">
        <f t="shared" si="0"/>
        <v>-4748861.6749999989</v>
      </c>
      <c r="H16" s="47">
        <f t="shared" si="0"/>
        <v>633632</v>
      </c>
      <c r="I16" s="50">
        <f t="shared" si="0"/>
        <v>456678.5</v>
      </c>
    </row>
    <row r="18" spans="1:9" x14ac:dyDescent="0.2">
      <c r="A18" s="79"/>
    </row>
    <row r="19" spans="1:9" x14ac:dyDescent="0.2">
      <c r="B19" s="38"/>
      <c r="C19" s="38"/>
      <c r="D19" s="38"/>
      <c r="E19" s="38"/>
      <c r="F19" s="38"/>
      <c r="G19" s="38"/>
      <c r="H19" s="38"/>
    </row>
    <row r="21" spans="1:9" x14ac:dyDescent="0.2">
      <c r="C21" s="38"/>
      <c r="D21" s="38"/>
      <c r="E21" s="38"/>
      <c r="F21" s="38"/>
      <c r="G21" s="38"/>
      <c r="H21" s="38"/>
      <c r="I21" s="38"/>
    </row>
    <row r="22" spans="1:9" x14ac:dyDescent="0.2">
      <c r="C22" s="84"/>
    </row>
  </sheetData>
  <sheetProtection sheet="1"/>
  <mergeCells count="5">
    <mergeCell ref="B2:C2"/>
    <mergeCell ref="D2:E2"/>
    <mergeCell ref="F2:G2"/>
    <mergeCell ref="H2:I2"/>
    <mergeCell ref="A1:I1"/>
  </mergeCells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>
      <selection activeCell="W23" sqref="W23"/>
    </sheetView>
  </sheetViews>
  <sheetFormatPr defaultRowHeight="12.75" x14ac:dyDescent="0.2"/>
  <sheetData/>
  <sheetProtection sheet="1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Grafy</vt:lpstr>
    </vt:vector>
  </TitlesOfParts>
  <Company>SEPS, a. 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Dudášik Stanislav</dc:creator>
  <cp:lastModifiedBy>Beňo Libor</cp:lastModifiedBy>
  <cp:lastPrinted>2016-05-27T11:13:11Z</cp:lastPrinted>
  <dcterms:created xsi:type="dcterms:W3CDTF">2005-04-22T10:33:11Z</dcterms:created>
  <dcterms:modified xsi:type="dcterms:W3CDTF">2026-07-17T05:39:36Z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e585759-362d-4185-bb50-fc81b58bf15d_Enabled">
    <vt:lpwstr>true</vt:lpwstr>
  </property>
  <property fmtid="{D5CDD505-2E9C-101B-9397-08002B2CF9AE}" pid="3" name="MSIP_Label_2e585759-362d-4185-bb50-fc81b58bf15d_SetDate">
    <vt:lpwstr>2020-11-27T09:59:39Z</vt:lpwstr>
  </property>
  <property fmtid="{D5CDD505-2E9C-101B-9397-08002B2CF9AE}" pid="4" name="MSIP_Label_2e585759-362d-4185-bb50-fc81b58bf15d_Method">
    <vt:lpwstr>Standard</vt:lpwstr>
  </property>
  <property fmtid="{D5CDD505-2E9C-101B-9397-08002B2CF9AE}" pid="5" name="MSIP_Label_2e585759-362d-4185-bb50-fc81b58bf15d_Name">
    <vt:lpwstr>2e585759-362d-4185-bb50-fc81b58bf15d</vt:lpwstr>
  </property>
  <property fmtid="{D5CDD505-2E9C-101B-9397-08002B2CF9AE}" pid="6" name="MSIP_Label_2e585759-362d-4185-bb50-fc81b58bf15d_SiteId">
    <vt:lpwstr>6dfa2abc-8bb8-4557-855c-e532cacb5122</vt:lpwstr>
  </property>
  <property fmtid="{D5CDD505-2E9C-101B-9397-08002B2CF9AE}" pid="7" name="MSIP_Label_2e585759-362d-4185-bb50-fc81b58bf15d_ActionId">
    <vt:lpwstr>39c76764-bd58-4900-916f-6387e9668ce7</vt:lpwstr>
  </property>
  <property fmtid="{D5CDD505-2E9C-101B-9397-08002B2CF9AE}" pid="8" name="MSIP_Label_2e585759-362d-4185-bb50-fc81b58bf15d_ContentBits">
    <vt:lpwstr>0</vt:lpwstr>
  </property>
</Properties>
</file>