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7439\Desktop\Sabol\Madarske linky\2x400 kV Rimavská Sobota - Maďarsko\Výber zhotoviteľa_VO-US\Výkaz_výmer_zamknutý\"/>
    </mc:Choice>
  </mc:AlternateContent>
  <workbookProtection workbookPassword="C74C" lockStructure="1"/>
  <bookViews>
    <workbookView xWindow="0" yWindow="0" windowWidth="25440" windowHeight="12432" tabRatio="815"/>
  </bookViews>
  <sheets>
    <sheet name="01-00" sheetId="1" r:id="rId1"/>
    <sheet name="01-01a" sheetId="2" r:id="rId2"/>
    <sheet name="01-01b" sheetId="5" r:id="rId3"/>
    <sheet name="01-02a" sheetId="7" r:id="rId4"/>
    <sheet name="01-02b" sheetId="6" r:id="rId5"/>
    <sheet name="01-03a" sheetId="8" r:id="rId6"/>
    <sheet name="01-03b" sheetId="9" r:id="rId7"/>
    <sheet name="01-04a" sheetId="11" r:id="rId8"/>
    <sheet name="01-04b" sheetId="12" r:id="rId9"/>
    <sheet name="01-05a" sheetId="14" r:id="rId10"/>
    <sheet name="01-5b" sheetId="15" r:id="rId11"/>
    <sheet name="01-06a" sheetId="16" r:id="rId12"/>
    <sheet name="01-06b" sheetId="17" r:id="rId13"/>
    <sheet name="01-07a" sheetId="19" r:id="rId14"/>
    <sheet name="01-07b" sheetId="20" r:id="rId15"/>
    <sheet name="01-08a" sheetId="27" r:id="rId16"/>
    <sheet name="01-08b" sheetId="28" r:id="rId17"/>
    <sheet name="01-09a" sheetId="22" r:id="rId18"/>
    <sheet name="01-10a" sheetId="24" r:id="rId19"/>
    <sheet name="01-10b" sheetId="25" r:id="rId20"/>
    <sheet name="01-11" sheetId="26" r:id="rId21"/>
  </sheets>
  <definedNames>
    <definedName name="_xlnm.Print_Titles" localSheetId="0">'01-00'!$1:$6</definedName>
    <definedName name="_xlnm.Print_Titles" localSheetId="1">'01-01a'!$1:$8</definedName>
    <definedName name="_xlnm.Print_Titles" localSheetId="5">'01-03a'!$1:$5</definedName>
    <definedName name="_xlnm.Print_Titles" localSheetId="6">'01-03b'!$1:$5</definedName>
    <definedName name="_xlnm.Print_Titles" localSheetId="7">'01-04a'!$1:$5</definedName>
    <definedName name="_xlnm.Print_Titles" localSheetId="8">'01-04b'!$1:$5</definedName>
    <definedName name="_xlnm.Print_Titles" localSheetId="9">'01-05a'!$1:$5</definedName>
    <definedName name="_xlnm.Print_Titles" localSheetId="11">'01-06a'!$1:$5</definedName>
    <definedName name="_xlnm.Print_Titles" localSheetId="12">'01-06b'!$1:$5</definedName>
    <definedName name="_xlnm.Print_Titles" localSheetId="13">'01-07a'!$1:$5</definedName>
    <definedName name="_xlnm.Print_Titles" localSheetId="14">'01-07b'!$1:$5</definedName>
    <definedName name="_xlnm.Print_Titles" localSheetId="17">'01-09a'!$1:$8</definedName>
    <definedName name="_xlnm.Print_Titles" localSheetId="18">'01-10a'!$1:$8</definedName>
    <definedName name="_xlnm.Print_Titles" localSheetId="19">'01-10b'!$1:$8</definedName>
    <definedName name="_xlnm.Print_Titles" localSheetId="20">'01-11'!$1:$8</definedName>
    <definedName name="_xlnm.Print_Titles" localSheetId="10">'01-5b'!$1:$5</definedName>
    <definedName name="_xlnm.Print_Area" localSheetId="0">'01-00'!$A$1:$E$60</definedName>
    <definedName name="_xlnm.Print_Area" localSheetId="1">'01-01a'!$A$1:$F$31</definedName>
    <definedName name="_xlnm.Print_Area" localSheetId="2">'01-01b'!$A$1:$F$19</definedName>
    <definedName name="_xlnm.Print_Area" localSheetId="3">'01-02a'!$A$1:$F$13</definedName>
    <definedName name="_xlnm.Print_Area" localSheetId="4">'01-02b'!$A$1:$F$13</definedName>
    <definedName name="_xlnm.Print_Area" localSheetId="5">'01-03a'!$A$1:$F$27</definedName>
    <definedName name="_xlnm.Print_Area" localSheetId="6">'01-03b'!$A$1:$F$13</definedName>
    <definedName name="_xlnm.Print_Area" localSheetId="7">'01-04a'!$A$1:$F$20</definedName>
    <definedName name="_xlnm.Print_Area" localSheetId="8">'01-04b'!$A$1:$F$17</definedName>
    <definedName name="_xlnm.Print_Area" localSheetId="9">'01-05a'!$A$1:$F$26</definedName>
    <definedName name="_xlnm.Print_Area" localSheetId="11">'01-06a'!$A$1:$F$18</definedName>
    <definedName name="_xlnm.Print_Area" localSheetId="12">'01-06b'!$A$1:$F$16</definedName>
    <definedName name="_xlnm.Print_Area" localSheetId="13">'01-07a'!$A$1:$F$14</definedName>
    <definedName name="_xlnm.Print_Area" localSheetId="14">'01-07b'!$A$1:$F$16</definedName>
    <definedName name="_xlnm.Print_Area" localSheetId="15">'01-08a'!$A$1:$F$13</definedName>
    <definedName name="_xlnm.Print_Area" localSheetId="16">'01-08b'!$A$1:$F$13</definedName>
    <definedName name="_xlnm.Print_Area" localSheetId="17">'01-09a'!$A$1:$F$47</definedName>
    <definedName name="_xlnm.Print_Area" localSheetId="18">'01-10a'!$A$1:$F$35</definedName>
    <definedName name="_xlnm.Print_Area" localSheetId="19">'01-10b'!$A$1:$F$28</definedName>
    <definedName name="_xlnm.Print_Area" localSheetId="20">'01-11'!$A$1:$F$27</definedName>
    <definedName name="_xlnm.Print_Area" localSheetId="10">'01-5b'!$A$1:$F$20</definedName>
  </definedNames>
  <calcPr calcId="152511"/>
</workbook>
</file>

<file path=xl/calcChain.xml><?xml version="1.0" encoding="utf-8"?>
<calcChain xmlns="http://schemas.openxmlformats.org/spreadsheetml/2006/main">
  <c r="E7" i="1" l="1"/>
  <c r="E16" i="1"/>
  <c r="D14" i="8" l="1"/>
  <c r="F19" i="25" l="1"/>
  <c r="F18" i="25"/>
  <c r="F20" i="26"/>
  <c r="F16" i="26"/>
  <c r="F12" i="26"/>
  <c r="F14" i="26"/>
  <c r="F10" i="26"/>
  <c r="F23" i="26"/>
  <c r="F19" i="26"/>
  <c r="F15" i="26"/>
  <c r="F11" i="26"/>
  <c r="F18" i="26"/>
  <c r="F21" i="26"/>
  <c r="F9" i="26"/>
  <c r="F13" i="26"/>
  <c r="F17" i="26"/>
  <c r="F25" i="25"/>
  <c r="F15" i="25"/>
  <c r="F24" i="25"/>
  <c r="F14" i="25"/>
  <c r="F21" i="25"/>
  <c r="F17" i="25"/>
  <c r="F13" i="25"/>
  <c r="F20" i="25"/>
  <c r="F16" i="25"/>
  <c r="F10" i="25"/>
  <c r="F9" i="25" s="1"/>
  <c r="E13" i="1"/>
  <c r="F22" i="26"/>
  <c r="F24" i="26"/>
  <c r="F23" i="25" l="1"/>
  <c r="F27" i="22"/>
  <c r="F16" i="24"/>
  <c r="F26" i="24"/>
  <c r="F21" i="2"/>
  <c r="F12" i="5"/>
  <c r="F11" i="5"/>
  <c r="F26" i="26"/>
  <c r="E57" i="1" s="1"/>
  <c r="E56" i="1" s="1"/>
  <c r="F41" i="22"/>
  <c r="F37" i="22"/>
  <c r="F33" i="22"/>
  <c r="F29" i="22"/>
  <c r="F25" i="22"/>
  <c r="F21" i="22"/>
  <c r="F17" i="22"/>
  <c r="F13" i="22"/>
  <c r="F9" i="22"/>
  <c r="F23" i="22"/>
  <c r="F15" i="22"/>
  <c r="F14" i="22"/>
  <c r="F44" i="22"/>
  <c r="F40" i="22"/>
  <c r="F36" i="22"/>
  <c r="F32" i="22"/>
  <c r="F28" i="22"/>
  <c r="F24" i="22"/>
  <c r="F20" i="22"/>
  <c r="F16" i="22"/>
  <c r="F12" i="22"/>
  <c r="F35" i="22"/>
  <c r="F11" i="22"/>
  <c r="F22" i="22"/>
  <c r="F10" i="22"/>
  <c r="F43" i="22"/>
  <c r="F39" i="22"/>
  <c r="F31" i="22"/>
  <c r="F19" i="22"/>
  <c r="F42" i="22"/>
  <c r="F38" i="22"/>
  <c r="F34" i="22"/>
  <c r="F30" i="22"/>
  <c r="F26" i="22"/>
  <c r="F18" i="22"/>
  <c r="F32" i="24"/>
  <c r="F31" i="24" s="1"/>
  <c r="F25" i="24"/>
  <c r="F27" i="24"/>
  <c r="F23" i="24"/>
  <c r="F18" i="24"/>
  <c r="F11" i="24"/>
  <c r="F29" i="24"/>
  <c r="F14" i="24"/>
  <c r="F10" i="24"/>
  <c r="F15" i="24"/>
  <c r="F28" i="24"/>
  <c r="F24" i="24"/>
  <c r="F21" i="24"/>
  <c r="F22" i="24"/>
  <c r="F17" i="24"/>
  <c r="F12" i="25"/>
  <c r="F24" i="2"/>
  <c r="F20" i="2"/>
  <c r="F25" i="2"/>
  <c r="F28" i="2"/>
  <c r="F13" i="2"/>
  <c r="F11" i="2"/>
  <c r="F16" i="2"/>
  <c r="F10" i="2"/>
  <c r="F22" i="2"/>
  <c r="F27" i="2"/>
  <c r="F26" i="2"/>
  <c r="F23" i="2"/>
  <c r="F12" i="2"/>
  <c r="F19" i="2"/>
  <c r="F18" i="2"/>
  <c r="F15" i="2"/>
  <c r="F14" i="2"/>
  <c r="F17" i="2"/>
  <c r="F9" i="2"/>
  <c r="F10" i="9"/>
  <c r="F9" i="9"/>
  <c r="F10" i="7"/>
  <c r="F9" i="7"/>
  <c r="F9" i="11"/>
  <c r="F17" i="11"/>
  <c r="F16" i="11"/>
  <c r="F15" i="11"/>
  <c r="F13" i="11"/>
  <c r="F11" i="11"/>
  <c r="F10" i="11"/>
  <c r="F14" i="11"/>
  <c r="F12" i="11"/>
  <c r="F9" i="5"/>
  <c r="F13" i="5"/>
  <c r="F10" i="5"/>
  <c r="F16" i="5"/>
  <c r="F15" i="5"/>
  <c r="F14" i="5"/>
  <c r="F10" i="6"/>
  <c r="F9" i="6"/>
  <c r="F23" i="8"/>
  <c r="F9" i="8"/>
  <c r="F19" i="8"/>
  <c r="F11" i="8"/>
  <c r="F12" i="8"/>
  <c r="F21" i="8"/>
  <c r="F15" i="8"/>
  <c r="F10" i="8"/>
  <c r="F18" i="8"/>
  <c r="F13" i="8"/>
  <c r="F22" i="8"/>
  <c r="F14" i="8"/>
  <c r="F24" i="8"/>
  <c r="F20" i="8"/>
  <c r="F16" i="8"/>
  <c r="F17" i="8"/>
  <c r="F9" i="19"/>
  <c r="F10" i="19"/>
  <c r="F11" i="19"/>
  <c r="F11" i="15"/>
  <c r="F9" i="15"/>
  <c r="F16" i="15"/>
  <c r="F13" i="15"/>
  <c r="F14" i="15"/>
  <c r="F12" i="15"/>
  <c r="F10" i="15"/>
  <c r="F17" i="15"/>
  <c r="F15" i="15"/>
  <c r="F9" i="20"/>
  <c r="F11" i="20"/>
  <c r="F10" i="20"/>
  <c r="F13" i="20"/>
  <c r="F12" i="20"/>
  <c r="F22" i="14"/>
  <c r="F13" i="14"/>
  <c r="F21" i="14"/>
  <c r="F16" i="14"/>
  <c r="F10" i="14"/>
  <c r="F19" i="14"/>
  <c r="F11" i="14"/>
  <c r="F15" i="14"/>
  <c r="F23" i="14"/>
  <c r="F12" i="14"/>
  <c r="F14" i="14"/>
  <c r="F18" i="14"/>
  <c r="F20" i="14"/>
  <c r="F17" i="14"/>
  <c r="F9" i="14"/>
  <c r="F11" i="17"/>
  <c r="F10" i="17"/>
  <c r="F12" i="17"/>
  <c r="F9" i="17"/>
  <c r="F13" i="17"/>
  <c r="F10" i="27"/>
  <c r="F9" i="27"/>
  <c r="F15" i="16"/>
  <c r="F10" i="16"/>
  <c r="F11" i="16"/>
  <c r="F14" i="16"/>
  <c r="F9" i="16"/>
  <c r="F13" i="16"/>
  <c r="F12" i="16"/>
  <c r="F9" i="12"/>
  <c r="F13" i="12"/>
  <c r="F12" i="12"/>
  <c r="F14" i="12"/>
  <c r="F10" i="12"/>
  <c r="F11" i="12"/>
  <c r="F10" i="28"/>
  <c r="F9" i="28"/>
  <c r="F30" i="2" l="1"/>
  <c r="E27" i="1" s="1"/>
  <c r="F15" i="17"/>
  <c r="E43" i="1" s="1"/>
  <c r="F27" i="25"/>
  <c r="E55" i="1" s="1"/>
  <c r="F9" i="24"/>
  <c r="F20" i="24"/>
  <c r="F46" i="22"/>
  <c r="F13" i="24"/>
  <c r="F12" i="28"/>
  <c r="E49" i="1" s="1"/>
  <c r="F12" i="9"/>
  <c r="E34" i="1" s="1"/>
  <c r="F18" i="5"/>
  <c r="E28" i="1" s="1"/>
  <c r="F15" i="20"/>
  <c r="E46" i="1" s="1"/>
  <c r="F19" i="15"/>
  <c r="E40" i="1" s="1"/>
  <c r="F16" i="12"/>
  <c r="E37" i="1" s="1"/>
  <c r="F17" i="16"/>
  <c r="E42" i="1" s="1"/>
  <c r="F25" i="14"/>
  <c r="E39" i="1" s="1"/>
  <c r="F26" i="8"/>
  <c r="E33" i="1" s="1"/>
  <c r="F19" i="11"/>
  <c r="E36" i="1" s="1"/>
  <c r="F12" i="27"/>
  <c r="E48" i="1" s="1"/>
  <c r="F13" i="19"/>
  <c r="E45" i="1" s="1"/>
  <c r="F12" i="6"/>
  <c r="E31" i="1" s="1"/>
  <c r="F12" i="7"/>
  <c r="E30" i="1" s="1"/>
  <c r="F34" i="24" l="1"/>
  <c r="E54" i="1" s="1"/>
  <c r="E47" i="1"/>
  <c r="E53" i="1"/>
  <c r="E32" i="1"/>
  <c r="E38" i="1"/>
  <c r="E44" i="1"/>
  <c r="E25" i="1"/>
  <c r="E29" i="1"/>
  <c r="E35" i="1"/>
  <c r="E41" i="1"/>
  <c r="E24" i="1"/>
  <c r="E26" i="1"/>
  <c r="F50" i="22" l="1"/>
  <c r="E52" i="1"/>
  <c r="E51" i="1" s="1"/>
  <c r="E23" i="1"/>
  <c r="E59" i="1" l="1"/>
</calcChain>
</file>

<file path=xl/sharedStrings.xml><?xml version="1.0" encoding="utf-8"?>
<sst xmlns="http://schemas.openxmlformats.org/spreadsheetml/2006/main" count="798" uniqueCount="371">
  <si>
    <t>m2</t>
  </si>
  <si>
    <r>
      <t xml:space="preserve">Príslušenstvo základov - uzemnenie, sada na 1 p.b.
</t>
    </r>
    <r>
      <rPr>
        <i/>
        <sz val="12"/>
        <color indexed="8"/>
        <rFont val="Times New Roman"/>
        <family val="1"/>
        <charset val="238"/>
      </rPr>
      <t>Accessories for foundations - earthing set for 1 supp. point</t>
    </r>
  </si>
  <si>
    <t>01</t>
  </si>
  <si>
    <t>02</t>
  </si>
  <si>
    <t>03</t>
  </si>
  <si>
    <t>04</t>
  </si>
  <si>
    <t>05</t>
  </si>
  <si>
    <t>06</t>
  </si>
  <si>
    <t>07</t>
  </si>
  <si>
    <r>
      <t xml:space="preserve">Vytýčenie trasy a stožiarových miest, vykolíkovanie
</t>
    </r>
    <r>
      <rPr>
        <i/>
        <sz val="12"/>
        <color indexed="8"/>
        <rFont val="Times New Roman"/>
        <family val="1"/>
        <charset val="238"/>
      </rPr>
      <t>Alignment of line route and tower positions, pegging</t>
    </r>
  </si>
  <si>
    <r>
      <t xml:space="preserve">Autorský dozor geológa pri výkope základových jám
</t>
    </r>
    <r>
      <rPr>
        <i/>
        <sz val="12"/>
        <color indexed="8"/>
        <rFont val="Times New Roman"/>
        <family val="1"/>
        <charset val="238"/>
      </rPr>
      <t>Geologist supervision during exavation of foundation holes</t>
    </r>
  </si>
  <si>
    <r>
      <t xml:space="preserve">p.b </t>
    </r>
    <r>
      <rPr>
        <i/>
        <sz val="12"/>
        <color indexed="8"/>
        <rFont val="Times New Roman"/>
        <family val="1"/>
        <charset val="238"/>
      </rPr>
      <t>support</t>
    </r>
  </si>
  <si>
    <r>
      <rPr>
        <u/>
        <sz val="12"/>
        <color indexed="8"/>
        <rFont val="Times New Roman"/>
        <family val="1"/>
        <charset val="238"/>
      </rPr>
      <t>Škody a poplatky</t>
    </r>
    <r>
      <rPr>
        <sz val="12"/>
        <color indexed="8"/>
        <rFont val="Times New Roman"/>
        <family val="1"/>
        <charset val="238"/>
      </rPr>
      <t xml:space="preserve">
Náhrada všetkých škôd spôsobených tretím stranám vrátane všetkých poplatkov                                                                             </t>
    </r>
    <r>
      <rPr>
        <i/>
        <u/>
        <sz val="12"/>
        <color indexed="8"/>
        <rFont val="Times New Roman"/>
        <family val="1"/>
        <charset val="238"/>
      </rPr>
      <t>Restitution costs</t>
    </r>
    <r>
      <rPr>
        <i/>
        <sz val="12"/>
        <color indexed="8"/>
        <rFont val="Times New Roman"/>
        <family val="1"/>
        <charset val="238"/>
      </rPr>
      <t xml:space="preserve">
Compensation for damages caused to third parties including all charges</t>
    </r>
  </si>
  <si>
    <r>
      <rPr>
        <u/>
        <sz val="12"/>
        <color indexed="8"/>
        <rFont val="Times New Roman"/>
        <family val="1"/>
        <charset val="238"/>
      </rPr>
      <t>Zariadenie staveniska</t>
    </r>
    <r>
      <rPr>
        <sz val="12"/>
        <color indexed="8"/>
        <rFont val="Times New Roman"/>
        <family val="1"/>
        <charset val="238"/>
      </rPr>
      <t xml:space="preserve">
Náklady na zariadenie staveniska vrátane jeho demontáže s uvedením staveniska do pôvodného stavu 
</t>
    </r>
    <r>
      <rPr>
        <i/>
        <u/>
        <sz val="12"/>
        <color indexed="8"/>
        <rFont val="Times New Roman"/>
        <family val="1"/>
        <charset val="238"/>
      </rPr>
      <t>Construction site</t>
    </r>
    <r>
      <rPr>
        <i/>
        <sz val="12"/>
        <color indexed="8"/>
        <rFont val="Times New Roman"/>
        <family val="1"/>
        <charset val="238"/>
      </rPr>
      <t xml:space="preserve">
Costs on construction site facilities including their dismantling and restoration of the construction site to its original state</t>
    </r>
  </si>
  <si>
    <r>
      <t xml:space="preserve">Dovoz a manipulácia s výstužou do pracovnej škáry
</t>
    </r>
    <r>
      <rPr>
        <i/>
        <sz val="12"/>
        <color indexed="8"/>
        <rFont val="Times New Roman"/>
        <family val="1"/>
        <charset val="238"/>
      </rPr>
      <t>Delivery and handling of steel reinforcement for work gap</t>
    </r>
  </si>
  <si>
    <r>
      <t xml:space="preserve">Debnenie - montáž a demontáž
</t>
    </r>
    <r>
      <rPr>
        <i/>
        <sz val="12"/>
        <color indexed="8"/>
        <rFont val="Times New Roman"/>
        <family val="1"/>
        <charset val="238"/>
      </rPr>
      <t xml:space="preserve">Formwork - assembly and disassembly    </t>
    </r>
    <r>
      <rPr>
        <sz val="12"/>
        <color indexed="8"/>
        <rFont val="Times New Roman"/>
        <family val="1"/>
        <charset val="238"/>
      </rPr>
      <t xml:space="preserve">                                                            </t>
    </r>
  </si>
  <si>
    <r>
      <t xml:space="preserve">Popis činnosti                                                                                                                                   </t>
    </r>
    <r>
      <rPr>
        <i/>
        <sz val="12"/>
        <color indexed="8"/>
        <rFont val="Times New Roman"/>
        <family val="1"/>
        <charset val="238"/>
      </rPr>
      <t>Description of works</t>
    </r>
  </si>
  <si>
    <r>
      <t xml:space="preserve">p.č. </t>
    </r>
    <r>
      <rPr>
        <i/>
        <sz val="12"/>
        <color indexed="8"/>
        <rFont val="Times New Roman"/>
        <family val="1"/>
        <charset val="238"/>
      </rPr>
      <t>Item</t>
    </r>
  </si>
  <si>
    <r>
      <t xml:space="preserve">m.j.                        </t>
    </r>
    <r>
      <rPr>
        <i/>
        <sz val="12"/>
        <color indexed="8"/>
        <rFont val="Times New Roman"/>
        <family val="1"/>
        <charset val="238"/>
      </rPr>
      <t>unit</t>
    </r>
  </si>
  <si>
    <r>
      <t xml:space="preserve">Počet         </t>
    </r>
    <r>
      <rPr>
        <i/>
        <sz val="12"/>
        <color indexed="8"/>
        <rFont val="Times New Roman"/>
        <family val="1"/>
        <charset val="238"/>
      </rPr>
      <t>Quantity</t>
    </r>
  </si>
  <si>
    <r>
      <t xml:space="preserve">Jedn. cena        </t>
    </r>
    <r>
      <rPr>
        <i/>
        <sz val="12"/>
        <color indexed="8"/>
        <rFont val="Times New Roman"/>
        <family val="1"/>
        <charset val="238"/>
      </rPr>
      <t>Unit price</t>
    </r>
  </si>
  <si>
    <r>
      <t xml:space="preserve">Spolu                       </t>
    </r>
    <r>
      <rPr>
        <i/>
        <sz val="12"/>
        <color indexed="8"/>
        <rFont val="Times New Roman"/>
        <family val="1"/>
        <charset val="238"/>
      </rPr>
      <t>Total price</t>
    </r>
  </si>
  <si>
    <t>m</t>
  </si>
  <si>
    <r>
      <t xml:space="preserve"> v tom
</t>
    </r>
    <r>
      <rPr>
        <i/>
        <sz val="12"/>
        <color indexed="8"/>
        <rFont val="Times New Roman"/>
        <family val="1"/>
        <charset val="238"/>
      </rPr>
      <t>in that</t>
    </r>
  </si>
  <si>
    <r>
      <t xml:space="preserve">Druh dokumentu/ </t>
    </r>
    <r>
      <rPr>
        <i/>
        <sz val="12"/>
        <color indexed="8"/>
        <rFont val="Times New Roman"/>
        <family val="1"/>
        <charset val="238"/>
      </rPr>
      <t>Doc. Level</t>
    </r>
    <r>
      <rPr>
        <sz val="12"/>
        <color indexed="8"/>
        <rFont val="Times New Roman"/>
        <family val="1"/>
        <charset val="238"/>
      </rPr>
      <t>: DVZ</t>
    </r>
  </si>
  <si>
    <r>
      <rPr>
        <u/>
        <sz val="12"/>
        <color indexed="8"/>
        <rFont val="Times New Roman"/>
        <family val="1"/>
        <charset val="238"/>
      </rPr>
      <t>Dokumentácia pre realizáciu stavby</t>
    </r>
    <r>
      <rPr>
        <sz val="12"/>
        <color indexed="8"/>
        <rFont val="Times New Roman"/>
        <family val="1"/>
        <charset val="238"/>
      </rPr>
      <t xml:space="preserve">
10 ks Dokumentácia, jej prerokovanie v priebehu a v závere prác s dotknutými orgánmi a organizáciami vrátane úradného overenia oprávnenou právnickou osobou v SR (napr. Technická inšpekcia)
</t>
    </r>
    <r>
      <rPr>
        <i/>
        <u/>
        <sz val="12"/>
        <color indexed="8"/>
        <rFont val="Times New Roman"/>
        <family val="1"/>
        <charset val="238"/>
      </rPr>
      <t>Detail implementation design</t>
    </r>
    <r>
      <rPr>
        <i/>
        <sz val="12"/>
        <color indexed="8"/>
        <rFont val="Times New Roman"/>
        <family val="1"/>
        <charset val="238"/>
      </rPr>
      <t xml:space="preserve">
10 pcs. Documentation and its negotiation with the concerned authorities and organizations during and at the end of design works including legalization by authorised organization in Slovakia (e.g. Technická inšpekcia)</t>
    </r>
  </si>
  <si>
    <r>
      <t xml:space="preserve">Výstuž do pracovnej škáry
</t>
    </r>
    <r>
      <rPr>
        <i/>
        <sz val="12"/>
        <color indexed="8"/>
        <rFont val="Times New Roman"/>
        <family val="1"/>
        <charset val="238"/>
      </rPr>
      <t>Steel reinforcement for work gap</t>
    </r>
  </si>
  <si>
    <r>
      <t xml:space="preserve">Hmotnosť konštrukcie stožiarov - základové diely
</t>
    </r>
    <r>
      <rPr>
        <i/>
        <sz val="12"/>
        <color indexed="8"/>
        <rFont val="Times New Roman"/>
        <family val="1"/>
        <charset val="238"/>
      </rPr>
      <t>Towers, weight of construction - embedded parts</t>
    </r>
  </si>
  <si>
    <r>
      <t xml:space="preserve">Ošetrenie styku oceľ - betón, sada na 1 p.b.
</t>
    </r>
    <r>
      <rPr>
        <i/>
        <sz val="12"/>
        <color indexed="8"/>
        <rFont val="Times New Roman"/>
        <family val="1"/>
        <charset val="238"/>
      </rPr>
      <t>Contact treatment between steel and concrete, set for 1 supp. Point</t>
    </r>
  </si>
  <si>
    <r>
      <t xml:space="preserve">Betónový panel 1490x1990x120
</t>
    </r>
    <r>
      <rPr>
        <i/>
        <sz val="12"/>
        <color indexed="8"/>
        <rFont val="Times New Roman"/>
        <family val="1"/>
        <charset val="238"/>
      </rPr>
      <t>Concrete panel 1490x1990x120</t>
    </r>
  </si>
  <si>
    <r>
      <t xml:space="preserve">Vyrovnanie základov
</t>
    </r>
    <r>
      <rPr>
        <i/>
        <sz val="12"/>
        <color indexed="8"/>
        <rFont val="Times New Roman"/>
        <family val="1"/>
        <charset val="238"/>
      </rPr>
      <t>Levelling of foundations</t>
    </r>
  </si>
  <si>
    <r>
      <t xml:space="preserve">Výkop triedy 2 (STN 73 3050)
</t>
    </r>
    <r>
      <rPr>
        <i/>
        <sz val="12"/>
        <color indexed="8"/>
        <rFont val="Times New Roman"/>
        <family val="1"/>
        <charset val="238"/>
      </rPr>
      <t>Excavation for class 2 (STN 73 3050)</t>
    </r>
  </si>
  <si>
    <r>
      <t xml:space="preserve">Výkop triedy 3 (STN 73 3050)
</t>
    </r>
    <r>
      <rPr>
        <i/>
        <sz val="12"/>
        <color indexed="8"/>
        <rFont val="Times New Roman"/>
        <family val="1"/>
        <charset val="238"/>
      </rPr>
      <t>Excavation for class 3 (STN 73 3050)</t>
    </r>
  </si>
  <si>
    <r>
      <t xml:space="preserve">Výkop triedy 4 (STN 73 3050) 
</t>
    </r>
    <r>
      <rPr>
        <i/>
        <sz val="12"/>
        <color indexed="8"/>
        <rFont val="Times New Roman"/>
        <family val="1"/>
        <charset val="238"/>
      </rPr>
      <t>Excavation for class 4 (STN 73 3050)</t>
    </r>
  </si>
  <si>
    <r>
      <t xml:space="preserve">Prípravné práce, čerpanie vody
</t>
    </r>
    <r>
      <rPr>
        <i/>
        <sz val="12"/>
        <color indexed="8"/>
        <rFont val="Times New Roman"/>
        <family val="1"/>
        <charset val="238"/>
      </rPr>
      <t>Preparation operations, water pumping</t>
    </r>
  </si>
  <si>
    <r>
      <t xml:space="preserve">Prípravné práce, odvedenie vody potrubím do 100 m
</t>
    </r>
    <r>
      <rPr>
        <i/>
        <sz val="12"/>
        <color indexed="8"/>
        <rFont val="Times New Roman"/>
        <family val="1"/>
        <charset val="238"/>
      </rPr>
      <t>Preparation operations, water diversion by pipes up to 100 m</t>
    </r>
  </si>
  <si>
    <r>
      <t xml:space="preserve">Úprava terénu
</t>
    </r>
    <r>
      <rPr>
        <i/>
        <sz val="12"/>
        <color indexed="8"/>
        <rFont val="Times New Roman"/>
        <family val="1"/>
        <charset val="238"/>
      </rPr>
      <t>Terrain modification</t>
    </r>
  </si>
  <si>
    <r>
      <t xml:space="preserve">Základy
</t>
    </r>
    <r>
      <rPr>
        <b/>
        <i/>
        <sz val="12"/>
        <rFont val="Times New Roman"/>
        <family val="1"/>
        <charset val="238"/>
      </rPr>
      <t>Foundations</t>
    </r>
  </si>
  <si>
    <r>
      <t xml:space="preserve">Stožiare
</t>
    </r>
    <r>
      <rPr>
        <b/>
        <i/>
        <sz val="12"/>
        <rFont val="Times New Roman"/>
        <family val="1"/>
        <charset val="238"/>
      </rPr>
      <t>Towers</t>
    </r>
  </si>
  <si>
    <r>
      <t xml:space="preserve">Vodiče
</t>
    </r>
    <r>
      <rPr>
        <b/>
        <i/>
        <sz val="12"/>
        <rFont val="Times New Roman"/>
        <family val="1"/>
        <charset val="238"/>
      </rPr>
      <t>Phase conductors</t>
    </r>
  </si>
  <si>
    <r>
      <t xml:space="preserve">Izolátorové závesy
</t>
    </r>
    <r>
      <rPr>
        <b/>
        <i/>
        <sz val="12"/>
        <rFont val="Times New Roman"/>
        <family val="1"/>
        <charset val="238"/>
      </rPr>
      <t>Insulator sets</t>
    </r>
  </si>
  <si>
    <r>
      <t xml:space="preserve">KZL
</t>
    </r>
    <r>
      <rPr>
        <b/>
        <i/>
        <sz val="12"/>
        <rFont val="Times New Roman"/>
        <family val="1"/>
        <charset val="238"/>
      </rPr>
      <t>OPGW</t>
    </r>
  </si>
  <si>
    <r>
      <t xml:space="preserve">ZL
</t>
    </r>
    <r>
      <rPr>
        <b/>
        <i/>
        <sz val="12"/>
        <rFont val="Times New Roman"/>
        <family val="1"/>
        <charset val="238"/>
      </rPr>
      <t>GW</t>
    </r>
  </si>
  <si>
    <r>
      <t xml:space="preserve">Tabuľky a doplnky
</t>
    </r>
    <r>
      <rPr>
        <b/>
        <i/>
        <sz val="12"/>
        <rFont val="Times New Roman"/>
        <family val="1"/>
        <charset val="238"/>
      </rPr>
      <t>Miscellaneous</t>
    </r>
  </si>
  <si>
    <t>I.</t>
  </si>
  <si>
    <t>III.</t>
  </si>
  <si>
    <t>II.</t>
  </si>
  <si>
    <t>IV.</t>
  </si>
  <si>
    <t>V.</t>
  </si>
  <si>
    <t>t</t>
  </si>
  <si>
    <t>sada
set</t>
  </si>
  <si>
    <r>
      <t xml:space="preserve">Montáž tabuliek označenia sledu fáz (1 sada - L1, L2, L3)
</t>
    </r>
    <r>
      <rPr>
        <i/>
        <sz val="12"/>
        <color indexed="8"/>
        <rFont val="Times New Roman"/>
        <family val="1"/>
        <charset val="238"/>
      </rPr>
      <t>Assembly of phases arrangement plates (1set - L1, L2, L3)</t>
    </r>
  </si>
  <si>
    <t>km</t>
  </si>
  <si>
    <t>p.b.
support</t>
  </si>
  <si>
    <r>
      <t xml:space="preserve">Montáž   (Spolu 01-01a)
</t>
    </r>
    <r>
      <rPr>
        <i/>
        <sz val="12"/>
        <rFont val="Times New Roman"/>
        <family val="1"/>
        <charset val="238"/>
      </rPr>
      <t>Assembly   (Total 01-01a)</t>
    </r>
  </si>
  <si>
    <r>
      <t xml:space="preserve">Materiál   (Spolu 01-01b)
</t>
    </r>
    <r>
      <rPr>
        <i/>
        <sz val="12"/>
        <color indexed="8"/>
        <rFont val="Times New Roman"/>
        <family val="1"/>
        <charset val="238"/>
      </rPr>
      <t>Material   (Total 01-021b)</t>
    </r>
  </si>
  <si>
    <r>
      <t xml:space="preserve">Montáž   (Spolu 01-02a)
</t>
    </r>
    <r>
      <rPr>
        <i/>
        <sz val="12"/>
        <rFont val="Times New Roman"/>
        <family val="1"/>
        <charset val="238"/>
      </rPr>
      <t>Assembly   (Total 01-02a)</t>
    </r>
  </si>
  <si>
    <r>
      <t xml:space="preserve">Materiál   (Spolu 01-02b)
</t>
    </r>
    <r>
      <rPr>
        <i/>
        <sz val="12"/>
        <color indexed="8"/>
        <rFont val="Times New Roman"/>
        <family val="1"/>
        <charset val="238"/>
      </rPr>
      <t>Material   (Total 01-02b)</t>
    </r>
  </si>
  <si>
    <r>
      <t xml:space="preserve">Montáž   (Spolu 01-03a)
</t>
    </r>
    <r>
      <rPr>
        <i/>
        <sz val="12"/>
        <rFont val="Times New Roman"/>
        <family val="1"/>
        <charset val="238"/>
      </rPr>
      <t>Assembly   (Total 01-03a)</t>
    </r>
  </si>
  <si>
    <r>
      <t xml:space="preserve">Materiál   (Spolu 01-03b)
</t>
    </r>
    <r>
      <rPr>
        <i/>
        <sz val="12"/>
        <color indexed="8"/>
        <rFont val="Times New Roman"/>
        <family val="1"/>
        <charset val="238"/>
      </rPr>
      <t>Material   (Total 01-03b)</t>
    </r>
  </si>
  <si>
    <r>
      <t xml:space="preserve">Montáž   (Spolu 01-04a)
</t>
    </r>
    <r>
      <rPr>
        <i/>
        <sz val="12"/>
        <rFont val="Times New Roman"/>
        <family val="1"/>
        <charset val="238"/>
      </rPr>
      <t>Assembly   (Total 01-04a)</t>
    </r>
  </si>
  <si>
    <r>
      <t xml:space="preserve">Materiál   (Spolu 01-04b)
</t>
    </r>
    <r>
      <rPr>
        <i/>
        <sz val="12"/>
        <color indexed="8"/>
        <rFont val="Times New Roman"/>
        <family val="1"/>
        <charset val="238"/>
      </rPr>
      <t>Material   (Total 01-04b)</t>
    </r>
  </si>
  <si>
    <r>
      <t xml:space="preserve">Montáž   (Spolu 01-05a)
</t>
    </r>
    <r>
      <rPr>
        <i/>
        <sz val="12"/>
        <rFont val="Times New Roman"/>
        <family val="1"/>
        <charset val="238"/>
      </rPr>
      <t>Assembly   (Total 01-05a)</t>
    </r>
  </si>
  <si>
    <r>
      <t xml:space="preserve">Materiál   (Spolu 01-05b)
</t>
    </r>
    <r>
      <rPr>
        <i/>
        <sz val="12"/>
        <color indexed="8"/>
        <rFont val="Times New Roman"/>
        <family val="1"/>
        <charset val="238"/>
      </rPr>
      <t>Material   (Total 01-05b)</t>
    </r>
  </si>
  <si>
    <r>
      <t xml:space="preserve">Montáž   (Spolu 01-06a)
</t>
    </r>
    <r>
      <rPr>
        <i/>
        <sz val="12"/>
        <rFont val="Times New Roman"/>
        <family val="1"/>
        <charset val="238"/>
      </rPr>
      <t>Assembly   (Total 01-06a)</t>
    </r>
  </si>
  <si>
    <r>
      <t xml:space="preserve">Materiál   (Spolu 01-06b)
</t>
    </r>
    <r>
      <rPr>
        <i/>
        <sz val="12"/>
        <color indexed="8"/>
        <rFont val="Times New Roman"/>
        <family val="1"/>
        <charset val="238"/>
      </rPr>
      <t>Material   (Total 01-06b)</t>
    </r>
  </si>
  <si>
    <r>
      <t xml:space="preserve">Materiál   (Spolu 01-07b)
</t>
    </r>
    <r>
      <rPr>
        <i/>
        <sz val="12"/>
        <color indexed="8"/>
        <rFont val="Times New Roman"/>
        <family val="1"/>
        <charset val="238"/>
      </rPr>
      <t>Material   (Total 01-07b)</t>
    </r>
  </si>
  <si>
    <r>
      <t xml:space="preserve">Cenová tabuľka 01-02b
</t>
    </r>
    <r>
      <rPr>
        <b/>
        <i/>
        <sz val="12"/>
        <color indexed="8"/>
        <rFont val="Times New Roman"/>
        <family val="1"/>
        <charset val="238"/>
      </rPr>
      <t>Price Schedule 01-02b</t>
    </r>
  </si>
  <si>
    <r>
      <t xml:space="preserve">Montáž základov z prostého betónu tr.20/25
</t>
    </r>
    <r>
      <rPr>
        <i/>
        <sz val="12"/>
        <color indexed="8"/>
        <rFont val="Times New Roman"/>
        <family val="1"/>
        <charset val="238"/>
      </rPr>
      <t>Foundations assembling of plain concrete class 20/25</t>
    </r>
  </si>
  <si>
    <r>
      <t xml:space="preserve">Montáž základov z drátkobetónu s cementovou kryštalickou izoláciou tr.30/37
</t>
    </r>
    <r>
      <rPr>
        <i/>
        <sz val="12"/>
        <color indexed="8"/>
        <rFont val="Times New Roman"/>
        <family val="1"/>
        <charset val="238"/>
      </rPr>
      <t xml:space="preserve">Foundations assembling of steel fibre concrete class 30/37 with additive crystalline cement insulation </t>
    </r>
  </si>
  <si>
    <r>
      <t xml:space="preserve">Prostý betón tr.20/25
</t>
    </r>
    <r>
      <rPr>
        <i/>
        <sz val="12"/>
        <color indexed="8"/>
        <rFont val="Times New Roman"/>
        <family val="1"/>
        <charset val="238"/>
      </rPr>
      <t>Plain concrete class 20/25</t>
    </r>
  </si>
  <si>
    <r>
      <t xml:space="preserve">Drátkobetón s cementovou kryštalickou izoláciou tr.30/37
</t>
    </r>
    <r>
      <rPr>
        <i/>
        <sz val="12"/>
        <color indexed="8"/>
        <rFont val="Times New Roman"/>
        <family val="1"/>
        <charset val="238"/>
      </rPr>
      <t xml:space="preserve">Steel fibre concrete class 30/37 with additive crystalline cement insulation  </t>
    </r>
  </si>
  <si>
    <r>
      <t xml:space="preserve">Spolu 01-01b
</t>
    </r>
    <r>
      <rPr>
        <b/>
        <i/>
        <sz val="12"/>
        <color indexed="8"/>
        <rFont val="Times New Roman"/>
        <family val="1"/>
        <charset val="238"/>
      </rPr>
      <t>Total 01-01b</t>
    </r>
  </si>
  <si>
    <r>
      <t xml:space="preserve">Montáž stožiarov, rozvoz a stavba
</t>
    </r>
    <r>
      <rPr>
        <i/>
        <sz val="12"/>
        <color indexed="8"/>
        <rFont val="Times New Roman"/>
        <family val="1"/>
        <charset val="238"/>
      </rPr>
      <t>Towers assembly, distribution and erection (exposed parts)</t>
    </r>
  </si>
  <si>
    <r>
      <t xml:space="preserve">Montáž zaisťovacích skrutiek s odtrhovacou hlavou do výšky 4m
</t>
    </r>
    <r>
      <rPr>
        <i/>
        <sz val="12"/>
        <color indexed="8"/>
        <rFont val="Times New Roman"/>
        <family val="1"/>
        <charset val="238"/>
      </rPr>
      <t>Single screw with tear head installation up to 4m</t>
    </r>
  </si>
  <si>
    <r>
      <t xml:space="preserve">Spolu 01-02a
</t>
    </r>
    <r>
      <rPr>
        <b/>
        <i/>
        <sz val="12"/>
        <color indexed="8"/>
        <rFont val="Times New Roman"/>
        <family val="1"/>
        <charset val="238"/>
      </rPr>
      <t>Total 01-02a</t>
    </r>
  </si>
  <si>
    <r>
      <t xml:space="preserve">Spolu 01-02b
</t>
    </r>
    <r>
      <rPr>
        <b/>
        <i/>
        <sz val="12"/>
        <color indexed="8"/>
        <rFont val="Times New Roman"/>
        <family val="1"/>
        <charset val="238"/>
      </rPr>
      <t>Total 01-02b</t>
    </r>
  </si>
  <si>
    <r>
      <t xml:space="preserve">IZOLÁTOROVÉ ZÁVESY - MATERIÁL
</t>
    </r>
    <r>
      <rPr>
        <b/>
        <i/>
        <sz val="12"/>
        <color indexed="8"/>
        <rFont val="Times New Roman"/>
        <family val="1"/>
        <charset val="238"/>
      </rPr>
      <t>INSULATOR SETS - MATERIAL</t>
    </r>
  </si>
  <si>
    <r>
      <t xml:space="preserve">VODIČE - MONTÁŽ
</t>
    </r>
    <r>
      <rPr>
        <b/>
        <i/>
        <sz val="12"/>
        <color indexed="8"/>
        <rFont val="Times New Roman"/>
        <family val="1"/>
        <charset val="238"/>
      </rPr>
      <t>PHASE CONDUCTORS - ASSEMBLY</t>
    </r>
  </si>
  <si>
    <r>
      <t xml:space="preserve">VODIČE - MATERIÁL
</t>
    </r>
    <r>
      <rPr>
        <b/>
        <i/>
        <sz val="12"/>
        <color indexed="8"/>
        <rFont val="Times New Roman"/>
        <family val="1"/>
        <charset val="238"/>
      </rPr>
      <t>PHASE CONDUCTORS - MATERIAL</t>
    </r>
  </si>
  <si>
    <r>
      <t xml:space="preserve">Cenová tabuľka 01-01a
</t>
    </r>
    <r>
      <rPr>
        <b/>
        <i/>
        <sz val="12"/>
        <color indexed="8"/>
        <rFont val="Times New Roman"/>
        <family val="1"/>
        <charset val="238"/>
      </rPr>
      <t>Price Schedule 01-01a</t>
    </r>
  </si>
  <si>
    <r>
      <t xml:space="preserve">Cenová tabuľka 01-02a
</t>
    </r>
    <r>
      <rPr>
        <b/>
        <i/>
        <sz val="12"/>
        <color indexed="8"/>
        <rFont val="Times New Roman"/>
        <family val="1"/>
        <charset val="238"/>
      </rPr>
      <t>Price Schedule 01-02a</t>
    </r>
  </si>
  <si>
    <r>
      <t xml:space="preserve">Cenová tabuľka 01-01b
</t>
    </r>
    <r>
      <rPr>
        <b/>
        <i/>
        <sz val="12"/>
        <color indexed="8"/>
        <rFont val="Times New Roman"/>
        <family val="1"/>
        <charset val="238"/>
      </rPr>
      <t>Price Schedule 01-01b</t>
    </r>
  </si>
  <si>
    <r>
      <t xml:space="preserve">TABĽKY A DOPLNKY - MATERIÁL
</t>
    </r>
    <r>
      <rPr>
        <b/>
        <i/>
        <sz val="12"/>
        <color indexed="8"/>
        <rFont val="Times New Roman"/>
        <family val="1"/>
        <charset val="238"/>
      </rPr>
      <t>MISCELLANEOUS - MATERIAL</t>
    </r>
  </si>
  <si>
    <r>
      <t xml:space="preserve">TABĽKY A DOPLNKY - MONTÁŽ  
</t>
    </r>
    <r>
      <rPr>
        <b/>
        <i/>
        <sz val="12"/>
        <color indexed="8"/>
        <rFont val="Times New Roman"/>
        <family val="1"/>
        <charset val="238"/>
      </rPr>
      <t>MISCELLANEOUS - ASSEMBLY</t>
    </r>
  </si>
  <si>
    <r>
      <t xml:space="preserve">ZL - MATERIÁL
</t>
    </r>
    <r>
      <rPr>
        <b/>
        <i/>
        <sz val="12"/>
        <color indexed="8"/>
        <rFont val="Times New Roman"/>
        <family val="1"/>
        <charset val="238"/>
      </rPr>
      <t>GW - MATERIAL</t>
    </r>
  </si>
  <si>
    <r>
      <t>ZL - MONTÁŽ
G</t>
    </r>
    <r>
      <rPr>
        <b/>
        <i/>
        <sz val="12"/>
        <color indexed="8"/>
        <rFont val="Times New Roman"/>
        <family val="1"/>
        <charset val="238"/>
      </rPr>
      <t>W- ASSEMBLY</t>
    </r>
  </si>
  <si>
    <r>
      <t xml:space="preserve">KZL - MATERIÁL
</t>
    </r>
    <r>
      <rPr>
        <b/>
        <i/>
        <sz val="12"/>
        <color indexed="8"/>
        <rFont val="Times New Roman"/>
        <family val="1"/>
        <charset val="238"/>
      </rPr>
      <t>OPGW - MATERIAL</t>
    </r>
  </si>
  <si>
    <r>
      <t xml:space="preserve">KZL - MONTÁŽ
</t>
    </r>
    <r>
      <rPr>
        <b/>
        <i/>
        <sz val="12"/>
        <color indexed="8"/>
        <rFont val="Times New Roman"/>
        <family val="1"/>
        <charset val="238"/>
      </rPr>
      <t>OPGW- ASSEMBLY</t>
    </r>
  </si>
  <si>
    <r>
      <t xml:space="preserve">IZOLÁTOROVÉ ZÁVESY - MONTÁŽ
</t>
    </r>
    <r>
      <rPr>
        <b/>
        <i/>
        <sz val="12"/>
        <color indexed="8"/>
        <rFont val="Times New Roman"/>
        <family val="1"/>
        <charset val="238"/>
      </rPr>
      <t>INSULATOR SETS - ASSEMBLY</t>
    </r>
  </si>
  <si>
    <r>
      <t xml:space="preserve">STOŽIARE - MATERIÁL 
</t>
    </r>
    <r>
      <rPr>
        <b/>
        <i/>
        <sz val="12"/>
        <color indexed="8"/>
        <rFont val="Times New Roman"/>
        <family val="1"/>
        <charset val="238"/>
      </rPr>
      <t>TOWERS - MATERIAL</t>
    </r>
  </si>
  <si>
    <r>
      <t xml:space="preserve">STOŽIARE - MONTÁŽ 
</t>
    </r>
    <r>
      <rPr>
        <b/>
        <i/>
        <sz val="12"/>
        <color indexed="8"/>
        <rFont val="Times New Roman"/>
        <family val="1"/>
        <charset val="238"/>
      </rPr>
      <t>TOWERS - ASSEMBLY</t>
    </r>
  </si>
  <si>
    <r>
      <t xml:space="preserve">ZÁKLADY - MATERIÁL
</t>
    </r>
    <r>
      <rPr>
        <b/>
        <i/>
        <sz val="12"/>
        <color indexed="8"/>
        <rFont val="Times New Roman"/>
        <family val="1"/>
        <charset val="238"/>
      </rPr>
      <t>FOUNDATIONS - MATERIAL</t>
    </r>
  </si>
  <si>
    <r>
      <t xml:space="preserve">Projekčné a prieskumné práce
</t>
    </r>
    <r>
      <rPr>
        <b/>
        <i/>
        <sz val="14"/>
        <rFont val="Times New Roman"/>
        <family val="1"/>
        <charset val="238"/>
      </rPr>
      <t>Design and survey works</t>
    </r>
  </si>
  <si>
    <r>
      <t xml:space="preserve">Nepriame náklady stavebného objektu
</t>
    </r>
    <r>
      <rPr>
        <b/>
        <i/>
        <sz val="14"/>
        <rFont val="Times New Roman"/>
        <family val="1"/>
        <charset val="238"/>
      </rPr>
      <t>Indirect costs of the building object</t>
    </r>
  </si>
  <si>
    <r>
      <t xml:space="preserve">Vedľajšie rozpočtové náklady
</t>
    </r>
    <r>
      <rPr>
        <b/>
        <i/>
        <sz val="14"/>
        <rFont val="Times New Roman"/>
        <family val="1"/>
        <charset val="238"/>
      </rPr>
      <t>Side budget costs</t>
    </r>
  </si>
  <si>
    <r>
      <t xml:space="preserve">Cenová tabuľka 01-00
</t>
    </r>
    <r>
      <rPr>
        <b/>
        <i/>
        <sz val="12"/>
        <color indexed="8"/>
        <rFont val="Times New Roman"/>
        <family val="1"/>
        <charset val="238"/>
      </rPr>
      <t>Price Schedule 01-00</t>
    </r>
  </si>
  <si>
    <r>
      <t xml:space="preserve">Druh dokumentu / </t>
    </r>
    <r>
      <rPr>
        <i/>
        <sz val="12"/>
        <color indexed="8"/>
        <rFont val="Times New Roman"/>
        <family val="1"/>
        <charset val="238"/>
      </rPr>
      <t>Doc. Level</t>
    </r>
    <r>
      <rPr>
        <sz val="12"/>
        <color indexed="8"/>
        <rFont val="Times New Roman"/>
        <family val="1"/>
        <charset val="238"/>
      </rPr>
      <t>: DVZ</t>
    </r>
  </si>
  <si>
    <r>
      <t xml:space="preserve">Cenová tabuľka 01-03a
</t>
    </r>
    <r>
      <rPr>
        <b/>
        <i/>
        <sz val="12"/>
        <color indexed="8"/>
        <rFont val="Times New Roman"/>
        <family val="1"/>
        <charset val="238"/>
      </rPr>
      <t>Price Schedule 01-03a</t>
    </r>
  </si>
  <si>
    <r>
      <t xml:space="preserve">Spolu 01-03a
</t>
    </r>
    <r>
      <rPr>
        <b/>
        <i/>
        <sz val="12"/>
        <color indexed="8"/>
        <rFont val="Times New Roman"/>
        <family val="1"/>
        <charset val="238"/>
      </rPr>
      <t>Total 01-03a</t>
    </r>
  </si>
  <si>
    <r>
      <t xml:space="preserve">Cenová tabuľka 01-03b
</t>
    </r>
    <r>
      <rPr>
        <b/>
        <i/>
        <sz val="12"/>
        <color indexed="8"/>
        <rFont val="Times New Roman"/>
        <family val="1"/>
        <charset val="238"/>
      </rPr>
      <t>Price Schedule 01-03b</t>
    </r>
  </si>
  <si>
    <r>
      <t xml:space="preserve">Spolu 01-03b
</t>
    </r>
    <r>
      <rPr>
        <b/>
        <i/>
        <sz val="12"/>
        <color indexed="8"/>
        <rFont val="Times New Roman"/>
        <family val="1"/>
        <charset val="238"/>
      </rPr>
      <t>Total 01-03b</t>
    </r>
  </si>
  <si>
    <r>
      <t xml:space="preserve">Cenová tabuľka 01-04a
</t>
    </r>
    <r>
      <rPr>
        <b/>
        <i/>
        <sz val="12"/>
        <color indexed="8"/>
        <rFont val="Times New Roman"/>
        <family val="1"/>
        <charset val="238"/>
      </rPr>
      <t>Price Schedule 01-04a</t>
    </r>
  </si>
  <si>
    <r>
      <t xml:space="preserve">Spolu 01-04a
</t>
    </r>
    <r>
      <rPr>
        <b/>
        <i/>
        <sz val="12"/>
        <color indexed="8"/>
        <rFont val="Times New Roman"/>
        <family val="1"/>
        <charset val="238"/>
      </rPr>
      <t>Total 01-04a</t>
    </r>
  </si>
  <si>
    <r>
      <t xml:space="preserve">Cenová tabuľka 01-04b
</t>
    </r>
    <r>
      <rPr>
        <b/>
        <i/>
        <sz val="12"/>
        <color indexed="8"/>
        <rFont val="Times New Roman"/>
        <family val="1"/>
        <charset val="238"/>
      </rPr>
      <t>Price Schedule 01-04b</t>
    </r>
  </si>
  <si>
    <t>Spolu 01-04b
Total 01-04b</t>
  </si>
  <si>
    <r>
      <t xml:space="preserve">Cenová tabuľka 01-05a
</t>
    </r>
    <r>
      <rPr>
        <b/>
        <i/>
        <sz val="12"/>
        <color indexed="8"/>
        <rFont val="Times New Roman"/>
        <family val="1"/>
        <charset val="238"/>
      </rPr>
      <t>Price Schedule 01-05a</t>
    </r>
  </si>
  <si>
    <r>
      <t xml:space="preserve">Spolu 01-05a
</t>
    </r>
    <r>
      <rPr>
        <b/>
        <i/>
        <sz val="12"/>
        <color indexed="8"/>
        <rFont val="Times New Roman"/>
        <family val="1"/>
        <charset val="238"/>
      </rPr>
      <t>Total 01-05a</t>
    </r>
  </si>
  <si>
    <r>
      <t xml:space="preserve">Cenová tabuľka 01-05b
</t>
    </r>
    <r>
      <rPr>
        <b/>
        <i/>
        <sz val="12"/>
        <color indexed="8"/>
        <rFont val="Times New Roman"/>
        <family val="1"/>
        <charset val="238"/>
      </rPr>
      <t>Price Schedule 01-05b</t>
    </r>
  </si>
  <si>
    <t>Spolu 01-05b
Total 01-05b</t>
  </si>
  <si>
    <r>
      <t xml:space="preserve">Cenová tabuľka 01-06a
</t>
    </r>
    <r>
      <rPr>
        <b/>
        <i/>
        <sz val="12"/>
        <color indexed="8"/>
        <rFont val="Times New Roman"/>
        <family val="1"/>
        <charset val="238"/>
      </rPr>
      <t>Price Schedule 01-06a</t>
    </r>
  </si>
  <si>
    <r>
      <t xml:space="preserve">Cenová tabuľka 01-06b
</t>
    </r>
    <r>
      <rPr>
        <b/>
        <i/>
        <sz val="12"/>
        <color indexed="8"/>
        <rFont val="Times New Roman"/>
        <family val="1"/>
        <charset val="238"/>
      </rPr>
      <t>Price Schedule 01-06b</t>
    </r>
  </si>
  <si>
    <r>
      <t xml:space="preserve">Cenová tabuľka 01-07a
</t>
    </r>
    <r>
      <rPr>
        <b/>
        <i/>
        <sz val="12"/>
        <color indexed="8"/>
        <rFont val="Times New Roman"/>
        <family val="1"/>
        <charset val="238"/>
      </rPr>
      <t>Price Schedule 01-07a</t>
    </r>
  </si>
  <si>
    <r>
      <t xml:space="preserve">Spolu 01-07a
</t>
    </r>
    <r>
      <rPr>
        <b/>
        <i/>
        <sz val="12"/>
        <color indexed="8"/>
        <rFont val="Times New Roman"/>
        <family val="1"/>
        <charset val="238"/>
      </rPr>
      <t>Total 01-07a</t>
    </r>
  </si>
  <si>
    <r>
      <t xml:space="preserve">Spolu 01-06b
</t>
    </r>
    <r>
      <rPr>
        <b/>
        <i/>
        <sz val="12"/>
        <color indexed="8"/>
        <rFont val="Times New Roman"/>
        <family val="1"/>
        <charset val="238"/>
      </rPr>
      <t>Total 01-06b</t>
    </r>
  </si>
  <si>
    <r>
      <t xml:space="preserve">Spolu 01-06a
</t>
    </r>
    <r>
      <rPr>
        <b/>
        <i/>
        <sz val="12"/>
        <color indexed="8"/>
        <rFont val="Times New Roman"/>
        <family val="1"/>
        <charset val="238"/>
      </rPr>
      <t>Total 01-06a</t>
    </r>
  </si>
  <si>
    <r>
      <t xml:space="preserve">Cenová tabuľka 01-07b
</t>
    </r>
    <r>
      <rPr>
        <b/>
        <i/>
        <sz val="12"/>
        <color indexed="8"/>
        <rFont val="Times New Roman"/>
        <family val="1"/>
        <charset val="238"/>
      </rPr>
      <t>Price Schedule 01-07b</t>
    </r>
  </si>
  <si>
    <r>
      <t xml:space="preserve">Spolu 01-07b
</t>
    </r>
    <r>
      <rPr>
        <b/>
        <i/>
        <sz val="12"/>
        <color indexed="8"/>
        <rFont val="Times New Roman"/>
        <family val="1"/>
        <charset val="238"/>
      </rPr>
      <t>Total 01-07b</t>
    </r>
  </si>
  <si>
    <r>
      <t xml:space="preserve">ZÁKLADY - MONTÁŽ
</t>
    </r>
    <r>
      <rPr>
        <b/>
        <i/>
        <sz val="12"/>
        <color indexed="8"/>
        <rFont val="Times New Roman"/>
        <family val="1"/>
        <charset val="238"/>
      </rPr>
      <t>FOUNDATIONS - ASSEMBLY</t>
    </r>
  </si>
  <si>
    <t>08</t>
  </si>
  <si>
    <t>11</t>
  </si>
  <si>
    <t>ks
pcs</t>
  </si>
  <si>
    <t>m3</t>
  </si>
  <si>
    <t>Realizácia prístupových ciest vrátane uvedenia všetkých budovaných a používaných ciest do pôvodného stavu
 v zmysle podmienok užívateľov  
Construction of access roads and consequent reinstatement of all new-built  or other utilized acces roads
 in terms of user's conditions</t>
  </si>
  <si>
    <t>V.2</t>
  </si>
  <si>
    <t>V.1</t>
  </si>
  <si>
    <t>07a</t>
  </si>
  <si>
    <t>07b</t>
  </si>
  <si>
    <r>
      <t xml:space="preserve">(Spolu 01-11)
</t>
    </r>
    <r>
      <rPr>
        <i/>
        <sz val="12"/>
        <color indexed="8"/>
        <rFont val="Times New Roman"/>
        <family val="1"/>
        <charset val="238"/>
      </rPr>
      <t>(Total 01-11)</t>
    </r>
  </si>
  <si>
    <t>01a</t>
  </si>
  <si>
    <t>01b</t>
  </si>
  <si>
    <t>02a</t>
  </si>
  <si>
    <t>02b</t>
  </si>
  <si>
    <t>03a</t>
  </si>
  <si>
    <t>03b</t>
  </si>
  <si>
    <t>04a</t>
  </si>
  <si>
    <t>04b</t>
  </si>
  <si>
    <t>05a</t>
  </si>
  <si>
    <t>05b</t>
  </si>
  <si>
    <t>06a</t>
  </si>
  <si>
    <t>06b</t>
  </si>
  <si>
    <t>ha</t>
  </si>
  <si>
    <r>
      <t xml:space="preserve">Uzemnenie vodivých plotov a objektov pod vedením
</t>
    </r>
    <r>
      <rPr>
        <i/>
        <sz val="12"/>
        <color theme="1"/>
        <rFont val="Times New Roman"/>
        <family val="1"/>
        <charset val="238"/>
      </rPr>
      <t>Earthing of conductive fences and objects below the line</t>
    </r>
  </si>
  <si>
    <r>
      <t xml:space="preserve">Cenová tabuľka 01-11
</t>
    </r>
    <r>
      <rPr>
        <b/>
        <i/>
        <sz val="12"/>
        <color indexed="8"/>
        <rFont val="Times New Roman"/>
        <family val="1"/>
        <charset val="238"/>
      </rPr>
      <t>Price Schedule 01-11</t>
    </r>
  </si>
  <si>
    <r>
      <t xml:space="preserve">Spolu 01-11
</t>
    </r>
    <r>
      <rPr>
        <b/>
        <i/>
        <sz val="12"/>
        <color indexed="8"/>
        <rFont val="Times New Roman"/>
        <family val="1"/>
        <charset val="238"/>
      </rPr>
      <t>Total 01-11</t>
    </r>
  </si>
  <si>
    <r>
      <t xml:space="preserve">Spolu 01-01a
</t>
    </r>
    <r>
      <rPr>
        <b/>
        <i/>
        <sz val="12"/>
        <color indexed="8"/>
        <rFont val="Times New Roman"/>
        <family val="1"/>
        <charset val="238"/>
      </rPr>
      <t>Total 01-01a</t>
    </r>
  </si>
  <si>
    <r>
      <t xml:space="preserve">p.b
</t>
    </r>
    <r>
      <rPr>
        <i/>
        <sz val="12"/>
        <color indexed="8"/>
        <rFont val="Times New Roman"/>
        <family val="1"/>
        <charset val="238"/>
      </rPr>
      <t>support</t>
    </r>
  </si>
  <si>
    <r>
      <t xml:space="preserve">p.b
</t>
    </r>
    <r>
      <rPr>
        <i/>
        <sz val="12"/>
        <rFont val="Times New Roman"/>
        <family val="1"/>
        <charset val="238"/>
      </rPr>
      <t>support</t>
    </r>
  </si>
  <si>
    <r>
      <t xml:space="preserve">Cenová tabuľka 01-08a
</t>
    </r>
    <r>
      <rPr>
        <b/>
        <i/>
        <sz val="12"/>
        <color indexed="8"/>
        <rFont val="Times New Roman"/>
        <family val="1"/>
        <charset val="238"/>
      </rPr>
      <t>Price Schedule 01-08a</t>
    </r>
  </si>
  <si>
    <r>
      <t xml:space="preserve">VODOROVNÉ KONŠTRUKCIE / </t>
    </r>
    <r>
      <rPr>
        <b/>
        <i/>
        <sz val="12"/>
        <color indexed="8"/>
        <rFont val="Times New Roman"/>
        <family val="1"/>
        <charset val="238"/>
      </rPr>
      <t>Horizontal stucturers</t>
    </r>
  </si>
  <si>
    <r>
      <t xml:space="preserve">SPEVNENÉ PLOCHY  / </t>
    </r>
    <r>
      <rPr>
        <b/>
        <i/>
        <sz val="12"/>
        <color indexed="8"/>
        <rFont val="Times New Roman"/>
        <family val="1"/>
        <charset val="238"/>
      </rPr>
      <t>Reinforced surfaces</t>
    </r>
  </si>
  <si>
    <r>
      <t xml:space="preserve">OSTATNÉ PRÁCE  / </t>
    </r>
    <r>
      <rPr>
        <b/>
        <i/>
        <sz val="12"/>
        <color indexed="8"/>
        <rFont val="Times New Roman"/>
        <family val="1"/>
        <charset val="238"/>
      </rPr>
      <t xml:space="preserve"> Other works</t>
    </r>
  </si>
  <si>
    <r>
      <t xml:space="preserve">PRESUNY HMÔT  / </t>
    </r>
    <r>
      <rPr>
        <b/>
        <i/>
        <sz val="12"/>
        <color indexed="8"/>
        <rFont val="Times New Roman"/>
        <family val="1"/>
        <charset val="238"/>
      </rPr>
      <t>Transport of masses</t>
    </r>
  </si>
  <si>
    <r>
      <rPr>
        <u/>
        <sz val="12"/>
        <color indexed="8"/>
        <rFont val="Times New Roman"/>
        <family val="1"/>
        <charset val="238"/>
      </rPr>
      <t>Porealizačné zameranie</t>
    </r>
    <r>
      <rPr>
        <sz val="12"/>
        <color indexed="8"/>
        <rFont val="Times New Roman"/>
        <family val="1"/>
        <charset val="238"/>
      </rPr>
      <t xml:space="preserve">
5 ks, Protokol o zameraní súradníc stredov stožiarov a rohov stožiarov, pozdĺžneho profilu vodičov, zemného lana a kombinovaného zemného lana
</t>
    </r>
    <r>
      <rPr>
        <i/>
        <u/>
        <sz val="12"/>
        <color indexed="8"/>
        <rFont val="Times New Roman"/>
        <family val="1"/>
        <charset val="238"/>
      </rPr>
      <t>As built survey</t>
    </r>
    <r>
      <rPr>
        <i/>
        <sz val="12"/>
        <color indexed="8"/>
        <rFont val="Times New Roman"/>
        <family val="1"/>
        <charset val="238"/>
      </rPr>
      <t xml:space="preserve">
5 pcs, Certificate of measurement of towers centre coordinates and foundation corners, longitudinal profile of phase conductors, ground wire and combined ground wire</t>
    </r>
  </si>
  <si>
    <r>
      <rPr>
        <u/>
        <sz val="12"/>
        <color indexed="8"/>
        <rFont val="Times New Roman"/>
        <family val="1"/>
        <charset val="238"/>
      </rPr>
      <t>Výrobno-montážna dokumentácia</t>
    </r>
    <r>
      <rPr>
        <sz val="12"/>
        <color indexed="8"/>
        <rFont val="Times New Roman"/>
        <family val="1"/>
        <charset val="238"/>
      </rPr>
      <t xml:space="preserve">
1 ks, Dielenská dokumentácia základových dielov a stožiarov, so zapracovanými pripomienkami z kontrolnej montáže vrátane návrhu montážnych rámov a predloženie protokolov z kontrolnej montáže stožiarov
</t>
    </r>
    <r>
      <rPr>
        <i/>
        <u/>
        <sz val="12"/>
        <color indexed="8"/>
        <rFont val="Times New Roman"/>
        <family val="1"/>
        <charset val="238"/>
      </rPr>
      <t>Workshop and assembly drawings</t>
    </r>
    <r>
      <rPr>
        <i/>
        <sz val="12"/>
        <color indexed="8"/>
        <rFont val="Times New Roman"/>
        <family val="1"/>
        <charset val="238"/>
      </rPr>
      <t xml:space="preserve">
1 pc, Workshop and assembly drawings of embedded parts and towers, including incorporation of comments from test assembly including the design of mounting frames and submission of certificates from test assembly of towers</t>
    </r>
  </si>
  <si>
    <r>
      <rPr>
        <u/>
        <sz val="12"/>
        <color indexed="8"/>
        <rFont val="Times New Roman"/>
        <family val="1"/>
        <charset val="238"/>
      </rPr>
      <t>Dokumentácia skutočného vyhotovenia</t>
    </r>
    <r>
      <rPr>
        <sz val="12"/>
        <color indexed="8"/>
        <rFont val="Times New Roman"/>
        <family val="1"/>
        <charset val="238"/>
      </rPr>
      <t xml:space="preserve">
5 ks, Vrátane výrobno - montážnej dokumentácie
</t>
    </r>
    <r>
      <rPr>
        <i/>
        <u/>
        <sz val="12"/>
        <color indexed="8"/>
        <rFont val="Times New Roman"/>
        <family val="1"/>
        <charset val="238"/>
      </rPr>
      <t>As built documentation</t>
    </r>
    <r>
      <rPr>
        <i/>
        <sz val="12"/>
        <color indexed="8"/>
        <rFont val="Times New Roman"/>
        <family val="1"/>
        <charset val="238"/>
      </rPr>
      <t xml:space="preserve">
5 pcs, Including workshop and assembly drawing</t>
    </r>
  </si>
  <si>
    <r>
      <t>Celkom (riadky I, II, III, IV, V)
T</t>
    </r>
    <r>
      <rPr>
        <b/>
        <i/>
        <sz val="16"/>
        <color indexed="8"/>
        <rFont val="Times New Roman"/>
        <family val="1"/>
        <charset val="238"/>
      </rPr>
      <t>otal   (rows I, II, III, IV, V)</t>
    </r>
  </si>
  <si>
    <r>
      <t xml:space="preserve"> v tom
</t>
    </r>
    <r>
      <rPr>
        <i/>
        <sz val="11"/>
        <color indexed="8"/>
        <rFont val="Times New Roman"/>
        <family val="1"/>
        <charset val="238"/>
      </rPr>
      <t>in that</t>
    </r>
  </si>
  <si>
    <t>Structural object: E.: SO 01: 2x400 kV OHLRim. Sobota - Slovak / Hungarian state border</t>
  </si>
  <si>
    <t>Structural object: E.: SO 01: 2x400 kV OHL Rim. Sobota - Slovak / Hungarian state border</t>
  </si>
  <si>
    <t>Stavebný objekt: E.: SO 01: 2x400 kV ved. ESt. Rim. Sobota - št. hr. Slov. rep. - Maďarsko</t>
  </si>
  <si>
    <t xml:space="preserve">   Dátum / Date : 04.2018
Arch. číslo / Drawing No.1214116/DVZ/E/SO01</t>
  </si>
  <si>
    <r>
      <t xml:space="preserve">Spolu 01-08a
</t>
    </r>
    <r>
      <rPr>
        <b/>
        <i/>
        <sz val="12"/>
        <color indexed="8"/>
        <rFont val="Times New Roman"/>
        <family val="1"/>
        <charset val="238"/>
      </rPr>
      <t>Total 01-08b</t>
    </r>
  </si>
  <si>
    <r>
      <t xml:space="preserve">Spolu 01-08b
</t>
    </r>
    <r>
      <rPr>
        <b/>
        <i/>
        <sz val="12"/>
        <color indexed="8"/>
        <rFont val="Times New Roman"/>
        <family val="1"/>
        <charset val="238"/>
      </rPr>
      <t>Total 01-8b</t>
    </r>
  </si>
  <si>
    <r>
      <t xml:space="preserve">Cenová tabuľka 01-08b
</t>
    </r>
    <r>
      <rPr>
        <b/>
        <i/>
        <sz val="12"/>
        <color indexed="8"/>
        <rFont val="Times New Roman"/>
        <family val="1"/>
        <charset val="238"/>
      </rPr>
      <t>Price Schedule 01-08b</t>
    </r>
  </si>
  <si>
    <r>
      <t xml:space="preserve">Montáž   (Spolu 01-08a)
</t>
    </r>
    <r>
      <rPr>
        <i/>
        <sz val="12"/>
        <rFont val="Times New Roman"/>
        <family val="1"/>
        <charset val="238"/>
      </rPr>
      <t>Assembly   (Total 01-08a)</t>
    </r>
  </si>
  <si>
    <r>
      <t xml:space="preserve">Montáž   (Spolu 01-07a)
</t>
    </r>
    <r>
      <rPr>
        <i/>
        <sz val="12"/>
        <rFont val="Times New Roman"/>
        <family val="1"/>
        <charset val="238"/>
      </rPr>
      <t>Assembly   (Total 01-07a)</t>
    </r>
  </si>
  <si>
    <r>
      <t xml:space="preserve">Materiál   (Spolu 01-08b)
</t>
    </r>
    <r>
      <rPr>
        <i/>
        <sz val="12"/>
        <color indexed="8"/>
        <rFont val="Times New Roman"/>
        <family val="1"/>
        <charset val="238"/>
      </rPr>
      <t>Material   (Total 01-08b)</t>
    </r>
  </si>
  <si>
    <t>08a</t>
  </si>
  <si>
    <t>08b</t>
  </si>
  <si>
    <r>
      <t xml:space="preserve">Cenová tabuľka 01-10a
</t>
    </r>
    <r>
      <rPr>
        <b/>
        <i/>
        <sz val="12"/>
        <color indexed="8"/>
        <rFont val="Times New Roman"/>
        <family val="1"/>
        <charset val="238"/>
      </rPr>
      <t>Price Schedule 01-10a</t>
    </r>
  </si>
  <si>
    <r>
      <t xml:space="preserve">Spolu 01-10a
</t>
    </r>
    <r>
      <rPr>
        <b/>
        <i/>
        <sz val="12"/>
        <color indexed="8"/>
        <rFont val="Times New Roman"/>
        <family val="1"/>
        <charset val="238"/>
      </rPr>
      <t>Total 01-10a</t>
    </r>
  </si>
  <si>
    <r>
      <t xml:space="preserve">Cenová tabuľka 01-10b
</t>
    </r>
    <r>
      <rPr>
        <b/>
        <i/>
        <sz val="12"/>
        <color indexed="8"/>
        <rFont val="Times New Roman"/>
        <family val="1"/>
        <charset val="238"/>
      </rPr>
      <t>Price Schedule 01-10b</t>
    </r>
  </si>
  <si>
    <r>
      <t xml:space="preserve">Spolu 01-10b
</t>
    </r>
    <r>
      <rPr>
        <b/>
        <i/>
        <sz val="12"/>
        <color indexed="8"/>
        <rFont val="Times New Roman"/>
        <family val="1"/>
        <charset val="238"/>
      </rPr>
      <t>Total 01-10b</t>
    </r>
  </si>
  <si>
    <t>10a</t>
  </si>
  <si>
    <t>10b</t>
  </si>
  <si>
    <r>
      <t>Zviditeľnovače na odklon letu vtákov a búdky na hniezdenie - MATERIÁL
 Bird flight diverters and bird nesting boxes</t>
    </r>
    <r>
      <rPr>
        <b/>
        <i/>
        <sz val="12"/>
        <color indexed="8"/>
        <rFont val="Times New Roman"/>
        <family val="1"/>
        <charset val="238"/>
      </rPr>
      <t>- MATERIAL</t>
    </r>
  </si>
  <si>
    <r>
      <t xml:space="preserve">Zviditeľnovače na odklon letu vtákov a búdky na hniezdenie
</t>
    </r>
    <r>
      <rPr>
        <b/>
        <i/>
        <sz val="12"/>
        <rFont val="Times New Roman"/>
        <family val="1"/>
        <charset val="238"/>
      </rPr>
      <t>Bird flight diverters and bird nesting boxes</t>
    </r>
  </si>
  <si>
    <r>
      <rPr>
        <b/>
        <sz val="12"/>
        <rFont val="Times New Roman"/>
        <family val="1"/>
        <charset val="238"/>
      </rPr>
      <t>DODÁVKY MATERIÁLU - Zemné práce</t>
    </r>
    <r>
      <rPr>
        <b/>
        <sz val="12"/>
        <color indexed="8"/>
        <rFont val="Times New Roman"/>
        <family val="1"/>
        <charset val="238"/>
      </rPr>
      <t xml:space="preserve">
</t>
    </r>
    <r>
      <rPr>
        <b/>
        <i/>
        <sz val="12"/>
        <color indexed="8"/>
        <rFont val="Times New Roman"/>
        <family val="1"/>
        <charset val="238"/>
      </rPr>
      <t>Supplie of material - Ground works</t>
    </r>
  </si>
  <si>
    <r>
      <t xml:space="preserve">DODÁVKY MATERIÁLU - Ostatné práce
</t>
    </r>
    <r>
      <rPr>
        <b/>
        <i/>
        <sz val="12"/>
        <color indexed="8"/>
        <rFont val="Times New Roman"/>
        <family val="1"/>
        <charset val="238"/>
      </rPr>
      <t>Suppliers of material - Other works</t>
    </r>
  </si>
  <si>
    <r>
      <t xml:space="preserve">DODÁVKY MATERIÁLU - Spevnené plochy
</t>
    </r>
    <r>
      <rPr>
        <b/>
        <i/>
        <sz val="12"/>
        <color indexed="8"/>
        <rFont val="Times New Roman"/>
        <family val="1"/>
        <charset val="238"/>
      </rPr>
      <t>Suppliers of material - Reinforced surfaces</t>
    </r>
  </si>
  <si>
    <t>ks
pc</t>
  </si>
  <si>
    <r>
      <rPr>
        <u/>
        <sz val="12"/>
        <rFont val="Times New Roman"/>
        <family val="1"/>
        <charset val="238"/>
      </rPr>
      <t>Geodetická činnosť pri výstavbe</t>
    </r>
    <r>
      <rPr>
        <sz val="12"/>
        <rFont val="Times New Roman"/>
        <family val="1"/>
        <charset val="238"/>
      </rPr>
      <t xml:space="preserve">
- vytýčenie všetkých priesekov a výrubov v trase vedenia - lesné pozemky vrátane poľnohospodárskych pozemkov,
- kontrola základov po ukončení betonáže
</t>
    </r>
    <r>
      <rPr>
        <i/>
        <u/>
        <sz val="12"/>
        <rFont val="Times New Roman"/>
        <family val="1"/>
        <charset val="238"/>
      </rPr>
      <t>Geodetical activity during construction</t>
    </r>
    <r>
      <rPr>
        <i/>
        <sz val="12"/>
        <rFont val="Times New Roman"/>
        <family val="1"/>
        <charset val="238"/>
      </rPr>
      <t xml:space="preserve">
- saking-out of all cuts and fellings in the line route - forest land, agricultural land,
- checking of foundations after concreting</t>
    </r>
  </si>
  <si>
    <r>
      <t>Zviditeľnovače na odklon letu vtákov a búdky na hniezdenie - MONTÁŽ
 Bird flight diverters and bird nesting boxes</t>
    </r>
    <r>
      <rPr>
        <b/>
        <i/>
        <sz val="12"/>
        <color indexed="8"/>
        <rFont val="Times New Roman"/>
        <family val="1"/>
        <charset val="238"/>
      </rPr>
      <t>- ASSEMBLY</t>
    </r>
  </si>
  <si>
    <r>
      <t>Iné náklady  (Spolu riadky V.1;  V.2.)</t>
    </r>
    <r>
      <rPr>
        <b/>
        <i/>
        <sz val="14"/>
        <rFont val="Times New Roman"/>
        <family val="1"/>
        <charset val="238"/>
      </rPr>
      <t xml:space="preserve">
</t>
    </r>
    <r>
      <rPr>
        <b/>
        <sz val="14"/>
        <rFont val="Times New Roman"/>
        <family val="1"/>
        <charset val="238"/>
      </rPr>
      <t>Other costs  (Total rows V.1;  V.2.)</t>
    </r>
  </si>
  <si>
    <r>
      <t xml:space="preserve">Realizácia výrubov na PPF pôde vrátane rekultivácie všetkých plôch po výrube (Spolu riadok 11)
</t>
    </r>
    <r>
      <rPr>
        <b/>
        <i/>
        <sz val="11"/>
        <rFont val="Times New Roman"/>
        <family val="1"/>
        <charset val="238"/>
      </rPr>
      <t>Cutting of trees on an agricul.land including recultivation of the areas after cutting (Total row 11)</t>
    </r>
  </si>
  <si>
    <r>
      <t>Ostatné práce HSV (základy, zvislé a vodorovné konštrukcie, spevnené plochy, potrubné rozvody, ostatné práce, presuny hmôt) (Spolu 01-10a)
Other HSV work (foundation, vertical and horizontal construction, reinforced surfaces, pipelines, other work and mass transfer) (Total 01-10a)</t>
    </r>
    <r>
      <rPr>
        <i/>
        <sz val="12"/>
        <color indexed="8"/>
        <rFont val="Times New Roman"/>
        <family val="1"/>
        <charset val="238"/>
      </rPr>
      <t/>
    </r>
  </si>
  <si>
    <r>
      <t xml:space="preserve">Dodávky materiálu HSV  (Spolu 01-10b)
</t>
    </r>
    <r>
      <rPr>
        <i/>
        <sz val="12"/>
        <color indexed="8"/>
        <rFont val="Times New Roman"/>
        <family val="1"/>
        <charset val="238"/>
      </rPr>
      <t>Supply of the material HSV  (Total 01-10b)</t>
    </r>
  </si>
  <si>
    <t>Realizácia výrubov na PPF pôde vrátane rekultivácie všetkých plôch po výrube
Cutting of trees on an agricul.land including recultivation of the areas after cutting</t>
  </si>
  <si>
    <r>
      <rPr>
        <u/>
        <sz val="12"/>
        <color indexed="8"/>
        <rFont val="Times New Roman"/>
        <family val="1"/>
        <charset val="238"/>
      </rPr>
      <t xml:space="preserve">Zaistenie a vypínanie vedení
</t>
    </r>
    <r>
      <rPr>
        <sz val="12"/>
        <color indexed="8"/>
        <rFont val="Times New Roman"/>
        <family val="1"/>
        <charset val="238"/>
      </rPr>
      <t xml:space="preserve">Náklady na realizáciu vypínania križovaných vedení, železníc a nadzemných sietí 
</t>
    </r>
    <r>
      <rPr>
        <i/>
        <u/>
        <sz val="12"/>
        <color indexed="8"/>
        <rFont val="Times New Roman"/>
        <family val="1"/>
        <charset val="238"/>
      </rPr>
      <t xml:space="preserve">Switching-off and securing of crossed lines
</t>
    </r>
    <r>
      <rPr>
        <i/>
        <sz val="12"/>
        <color indexed="8"/>
        <rFont val="Times New Roman"/>
        <family val="1"/>
        <charset val="238"/>
      </rPr>
      <t>Costs of switching-off of crossed lines, railways and facilities</t>
    </r>
  </si>
  <si>
    <r>
      <t xml:space="preserve">Odovzdávací protokol - optická trasa
</t>
    </r>
    <r>
      <rPr>
        <i/>
        <sz val="12"/>
        <color indexed="8"/>
        <rFont val="Times New Roman"/>
        <family val="1"/>
        <charset val="238"/>
      </rPr>
      <t>Completion certificate - optical route</t>
    </r>
  </si>
  <si>
    <r>
      <t xml:space="preserve">Záverečné meranie z dvoch strán
</t>
    </r>
    <r>
      <rPr>
        <i/>
        <sz val="12"/>
        <color indexed="8"/>
        <rFont val="Times New Roman"/>
        <family val="1"/>
        <charset val="238"/>
      </rPr>
      <t>Final measuring from two sides</t>
    </r>
  </si>
  <si>
    <r>
      <t xml:space="preserve">Zváranie a meranie KZL, 36 vl
</t>
    </r>
    <r>
      <rPr>
        <i/>
        <sz val="12"/>
        <color indexed="8"/>
        <rFont val="Times New Roman"/>
        <family val="1"/>
        <charset val="238"/>
      </rPr>
      <t>Welding and measuring of OPGW, 36 fibres</t>
    </r>
  </si>
  <si>
    <r>
      <t xml:space="preserve">Revízia podperného bodu bez zvodu
</t>
    </r>
    <r>
      <rPr>
        <i/>
        <sz val="12"/>
        <color indexed="8"/>
        <rFont val="Times New Roman"/>
        <family val="1"/>
        <charset val="238"/>
      </rPr>
      <t>Revision of support point without OPGW lead-in</t>
    </r>
  </si>
  <si>
    <r>
      <t xml:space="preserve">Revízia podperného bodu so zvodom vrátane portálu
</t>
    </r>
    <r>
      <rPr>
        <i/>
        <sz val="12"/>
        <color indexed="8"/>
        <rFont val="Times New Roman"/>
        <family val="1"/>
        <charset val="238"/>
      </rPr>
      <t>Revision of support point with OPGW lead-in, including gantry</t>
    </r>
  </si>
  <si>
    <r>
      <t xml:space="preserve">Rozvoz bubnov KZL vrátane vykládky
</t>
    </r>
    <r>
      <rPr>
        <i/>
        <sz val="12"/>
        <color indexed="8"/>
        <rFont val="Times New Roman"/>
        <family val="1"/>
        <charset val="238"/>
      </rPr>
      <t>Distribution of OPGW drums including unloading</t>
    </r>
  </si>
  <si>
    <r>
      <t xml:space="preserve">Príprava, rozvinovanie ťažných lán, záťah a vyregulovanie 1xKZL
</t>
    </r>
    <r>
      <rPr>
        <i/>
        <sz val="12"/>
        <color indexed="8"/>
        <rFont val="Times New Roman"/>
        <family val="1"/>
        <charset val="238"/>
      </rPr>
      <t>Preparation, unrolling of anchor cables, haul and balancing of 1xOPGW</t>
    </r>
  </si>
  <si>
    <r>
      <t>Montáž tlmičov vibrácií pre KZL
A</t>
    </r>
    <r>
      <rPr>
        <i/>
        <sz val="12"/>
        <color indexed="8"/>
        <rFont val="Times New Roman"/>
        <family val="1"/>
        <charset val="238"/>
      </rPr>
      <t>ssembly of vibration dampers for OPGW</t>
    </r>
  </si>
  <si>
    <r>
      <t xml:space="preserve">Montáž kotevného upevnenia KZL so zvodom
</t>
    </r>
    <r>
      <rPr>
        <i/>
        <sz val="12"/>
        <color indexed="8"/>
        <rFont val="Times New Roman"/>
        <family val="1"/>
        <charset val="238"/>
      </rPr>
      <t>Assembly of tension attachment of OPGW with lead-in</t>
    </r>
  </si>
  <si>
    <r>
      <t xml:space="preserve">Montáž kotevného upevnenia KZL priebežného
</t>
    </r>
    <r>
      <rPr>
        <i/>
        <sz val="12"/>
        <color indexed="8"/>
        <rFont val="Times New Roman"/>
        <family val="1"/>
        <charset val="238"/>
      </rPr>
      <t>Assembly of tension attachment of OPGW continuous</t>
    </r>
  </si>
  <si>
    <r>
      <t xml:space="preserve">Montáž nosného upevnenia KZL
</t>
    </r>
    <r>
      <rPr>
        <i/>
        <sz val="12"/>
        <color indexed="8"/>
        <rFont val="Times New Roman"/>
        <family val="1"/>
        <charset val="238"/>
      </rPr>
      <t>Assembly of suspension attachment of OPGW</t>
    </r>
  </si>
  <si>
    <r>
      <t xml:space="preserve">Montáž spojovacej krabice
</t>
    </r>
    <r>
      <rPr>
        <i/>
        <sz val="12"/>
        <color indexed="8"/>
        <rFont val="Times New Roman"/>
        <family val="1"/>
        <charset val="238"/>
      </rPr>
      <t>Assembly of joint box</t>
    </r>
  </si>
  <si>
    <r>
      <t xml:space="preserve">Preberacie meranie bubnov KZL
</t>
    </r>
    <r>
      <rPr>
        <i/>
        <sz val="12"/>
        <color indexed="8"/>
        <rFont val="Times New Roman"/>
        <family val="1"/>
        <charset val="238"/>
      </rPr>
      <t>Acceptance measurement of OPGW drums</t>
    </r>
  </si>
  <si>
    <r>
      <t xml:space="preserve">Montáž kotevného upevnenia KZL so zvodom na portál
</t>
    </r>
    <r>
      <rPr>
        <i/>
        <sz val="12"/>
        <color indexed="8"/>
        <rFont val="Times New Roman"/>
        <family val="1"/>
        <charset val="238"/>
      </rPr>
      <t>Assembly of tension attachment of OPGW with lead-in on Subst. Gantry</t>
    </r>
  </si>
  <si>
    <r>
      <rPr>
        <sz val="12"/>
        <color theme="1"/>
        <rFont val="Times New Roman"/>
        <family val="1"/>
        <charset val="238"/>
      </rPr>
      <t xml:space="preserve">Statické skúšky stožiarov
Náklady na zabezpečenie statických skúšok stožiarov a nadzemnej časti základového dielu 4xPN0, N+6(21,5t), I+6(43,5t)
</t>
    </r>
    <r>
      <rPr>
        <i/>
        <sz val="12"/>
        <color theme="1"/>
        <rFont val="Times New Roman"/>
        <family val="1"/>
        <charset val="238"/>
      </rPr>
      <t>Tower tests
Costs for realization of statical tower tests of masts and overground parts of the base part 4xPN0, N+6(21,5t), I+6(43,5t)</t>
    </r>
  </si>
  <si>
    <r>
      <t xml:space="preserve">Montáž obvodového uzemnenia vo výkopoch základov
</t>
    </r>
    <r>
      <rPr>
        <i/>
        <sz val="12"/>
        <color indexed="8"/>
        <rFont val="Times New Roman"/>
        <family val="1"/>
        <charset val="238"/>
      </rPr>
      <t>Circuit earthing installation including excavation</t>
    </r>
  </si>
  <si>
    <r>
      <t xml:space="preserve">Oceľová konštrukcia stožiarov
</t>
    </r>
    <r>
      <rPr>
        <i/>
        <sz val="12"/>
        <color indexed="8"/>
        <rFont val="Times New Roman"/>
        <family val="1"/>
        <charset val="238"/>
      </rPr>
      <t>Tower steel construction (exposed parts)</t>
    </r>
  </si>
  <si>
    <r>
      <t xml:space="preserve">Zaisťovacie skrutky do výšky 4m
</t>
    </r>
    <r>
      <rPr>
        <i/>
        <sz val="12"/>
        <color indexed="8"/>
        <rFont val="Times New Roman"/>
        <family val="1"/>
        <charset val="238"/>
      </rPr>
      <t>Single screw with tear head up to 4m height</t>
    </r>
  </si>
  <si>
    <r>
      <t xml:space="preserve">Rozvoz vodičov vrátane vykládky
</t>
    </r>
    <r>
      <rPr>
        <i/>
        <sz val="12"/>
        <color indexed="8"/>
        <rFont val="Times New Roman"/>
        <family val="1"/>
        <charset val="238"/>
      </rPr>
      <t>Distribution of conductors including unloading</t>
    </r>
  </si>
  <si>
    <r>
      <t xml:space="preserve">Príprava, rozvinovanie ťažných lán, záťah a vyregulovanie vodičov
</t>
    </r>
    <r>
      <rPr>
        <i/>
        <sz val="12"/>
        <rFont val="Times New Roman"/>
        <family val="1"/>
        <charset val="238"/>
      </rPr>
      <t>Preparation, unrolling of anchor cables, haul and balancing of cables</t>
    </r>
  </si>
  <si>
    <r>
      <t xml:space="preserve">Montáž vodičov 1x400kV vedenia na kotevných stožiaroch
</t>
    </r>
    <r>
      <rPr>
        <i/>
        <sz val="12"/>
        <rFont val="Times New Roman"/>
        <family val="1"/>
        <charset val="238"/>
      </rPr>
      <t>Assembly of conductors for 1x400 kV line on tension towers</t>
    </r>
  </si>
  <si>
    <r>
      <t xml:space="preserve">Montáž vodičov 1x400kV vedenia na nosných stožiaroch
</t>
    </r>
    <r>
      <rPr>
        <i/>
        <sz val="12"/>
        <rFont val="Times New Roman"/>
        <family val="1"/>
        <charset val="238"/>
      </rPr>
      <t>Assembly of conductors for 1x400 kV line on suspension towers</t>
    </r>
  </si>
  <si>
    <r>
      <t xml:space="preserve">Montáž tlmiacich dištančných rozperiek vrátane rozvozu
</t>
    </r>
    <r>
      <rPr>
        <i/>
        <sz val="12"/>
        <rFont val="Times New Roman"/>
        <family val="1"/>
        <charset val="238"/>
      </rPr>
      <t>Assembly of spacer dampers for three-bundle including distribution</t>
    </r>
  </si>
  <si>
    <r>
      <t xml:space="preserve">Montáž preponiek 1x400kV na kotevných stožiaroch 
</t>
    </r>
    <r>
      <rPr>
        <i/>
        <sz val="12"/>
        <rFont val="Times New Roman"/>
        <family val="1"/>
        <charset val="238"/>
      </rPr>
      <t>Assembly of jumper loops, 1x400 on tension towers</t>
    </r>
  </si>
  <si>
    <r>
      <t xml:space="preserve">Montáž preponiek 1x400kV na portáli v Rz R.Sobota
</t>
    </r>
    <r>
      <rPr>
        <i/>
        <sz val="12"/>
        <rFont val="Times New Roman"/>
        <family val="1"/>
        <charset val="238"/>
      </rPr>
      <t>Assembly of jumper loops, 1x400kV on portal at substation R.Sobota</t>
    </r>
  </si>
  <si>
    <r>
      <t xml:space="preserve">Križovatka 1x400kV vedenia so štátnymi cestami
</t>
    </r>
    <r>
      <rPr>
        <i/>
        <sz val="12"/>
        <color indexed="8"/>
        <rFont val="Times New Roman"/>
        <family val="1"/>
        <charset val="238"/>
      </rPr>
      <t>Cross-over of 1x400kV OHL with state routes</t>
    </r>
  </si>
  <si>
    <r>
      <t xml:space="preserve">Križovatka 1x400kV vedenia s potokmi a kanálmi
</t>
    </r>
    <r>
      <rPr>
        <i/>
        <sz val="12"/>
        <color indexed="8"/>
        <rFont val="Times New Roman"/>
        <family val="1"/>
        <charset val="238"/>
      </rPr>
      <t>Cross-over of 1x400kV OHL with creeks and canals</t>
    </r>
  </si>
  <si>
    <r>
      <t xml:space="preserve">Križovatka 1x400kV vedenia s 22kV vedeniami
</t>
    </r>
    <r>
      <rPr>
        <i/>
        <sz val="12"/>
        <color indexed="8"/>
        <rFont val="Times New Roman"/>
        <family val="1"/>
        <charset val="238"/>
      </rPr>
      <t>Cross-over of 1x400kV OHL with 22 kV lines</t>
    </r>
  </si>
  <si>
    <r>
      <t xml:space="preserve">Križovatka 1x400kV vedenia s podzemnými potrubnými vedeniami
</t>
    </r>
    <r>
      <rPr>
        <i/>
        <sz val="12"/>
        <color indexed="8"/>
        <rFont val="Times New Roman"/>
        <family val="1"/>
        <charset val="238"/>
      </rPr>
      <t>Cross-over of 1x400kV OHL with underground pipelines</t>
    </r>
  </si>
  <si>
    <r>
      <t xml:space="preserve">Križovatka 1x400kV vedenia s podzemnými telekomunikačnými káblami
</t>
    </r>
    <r>
      <rPr>
        <i/>
        <sz val="12"/>
        <color indexed="8"/>
        <rFont val="Times New Roman"/>
        <family val="1"/>
        <charset val="238"/>
      </rPr>
      <t>Cross-over of 1x400kV OHL with underground telecommunication cables</t>
    </r>
  </si>
  <si>
    <r>
      <t xml:space="preserve">Križovatka 1x400kV vedenia s neelektrifikovanou železnicou
</t>
    </r>
    <r>
      <rPr>
        <i/>
        <sz val="12"/>
        <color indexed="8"/>
        <rFont val="Times New Roman"/>
        <family val="1"/>
        <charset val="238"/>
      </rPr>
      <t>Cross-over of 1x400kV OHL with no-electrified railway</t>
    </r>
  </si>
  <si>
    <r>
      <t xml:space="preserve">Zakotvenie stožiarov pre ťahanie vodičov
</t>
    </r>
    <r>
      <rPr>
        <i/>
        <sz val="12"/>
        <rFont val="Times New Roman"/>
        <family val="1"/>
        <charset val="238"/>
      </rPr>
      <t>Tower anchorage in case of conductor stringing</t>
    </r>
  </si>
  <si>
    <r>
      <t xml:space="preserve">Revízia p.b. vrátane portálov Rz
</t>
    </r>
    <r>
      <rPr>
        <i/>
        <sz val="12"/>
        <color indexed="8"/>
        <rFont val="Times New Roman"/>
        <family val="1"/>
        <charset val="238"/>
      </rPr>
      <t>Revision of supports including Substation gantries</t>
    </r>
  </si>
  <si>
    <r>
      <t xml:space="preserve">Montáže a demontáže skratovacích súprav
</t>
    </r>
    <r>
      <rPr>
        <i/>
        <sz val="12"/>
        <color indexed="8"/>
        <rFont val="Times New Roman"/>
        <family val="1"/>
        <charset val="238"/>
      </rPr>
      <t>Assemblies and dismantlings of short-circuiting equipment</t>
    </r>
  </si>
  <si>
    <r>
      <t xml:space="preserve">Dištančná tlmiaca trojrozperka - rovnaký typ pre trasu aj pre preponky
</t>
    </r>
    <r>
      <rPr>
        <i/>
        <sz val="12"/>
        <color indexed="8"/>
        <rFont val="Times New Roman"/>
        <family val="1"/>
        <charset val="238"/>
      </rPr>
      <t>Spacer damper for three-bundle - the same type for the line route as well as for jumper</t>
    </r>
  </si>
  <si>
    <r>
      <t xml:space="preserve">Montáž 400kV TK závesov 1x400kV vedenie
</t>
    </r>
    <r>
      <rPr>
        <i/>
        <sz val="12"/>
        <color indexed="8"/>
        <rFont val="Times New Roman"/>
        <family val="1"/>
        <charset val="238"/>
      </rPr>
      <t>Assembly of triple tension set for 1x400 kV line</t>
    </r>
  </si>
  <si>
    <r>
      <t xml:space="preserve">Montáž 400kV DK závesov 1x400kV vedenie
</t>
    </r>
    <r>
      <rPr>
        <i/>
        <sz val="12"/>
        <color indexed="8"/>
        <rFont val="Times New Roman"/>
        <family val="1"/>
        <charset val="238"/>
      </rPr>
      <t>Assembly of double tension set for 1x400kV line</t>
    </r>
  </si>
  <si>
    <r>
      <t xml:space="preserve">Montáž 400kV DN závesov 1x400kV vedenie
</t>
    </r>
    <r>
      <rPr>
        <i/>
        <sz val="12"/>
        <rFont val="Times New Roman"/>
        <family val="1"/>
        <charset val="238"/>
      </rPr>
      <t>Assembly of double suspension set for 1x400 kV line</t>
    </r>
  </si>
  <si>
    <r>
      <t xml:space="preserve">Montáž 400kV DNz závesov 1x400kV vedenie
</t>
    </r>
    <r>
      <rPr>
        <i/>
        <sz val="12"/>
        <rFont val="Times New Roman"/>
        <family val="1"/>
        <charset val="238"/>
      </rPr>
      <t>Assembly of DNz sets with counterweight for 1x400 kV line</t>
    </r>
  </si>
  <si>
    <r>
      <t xml:space="preserve">Svorkovanie vodičov na nosných stožiaroch
</t>
    </r>
    <r>
      <rPr>
        <i/>
        <sz val="12"/>
        <rFont val="Times New Roman"/>
        <family val="1"/>
        <charset val="238"/>
      </rPr>
      <t>Conductor clamping on suspension tower</t>
    </r>
  </si>
  <si>
    <r>
      <t xml:space="preserve">Montáž PNz závesu
</t>
    </r>
    <r>
      <rPr>
        <i/>
        <sz val="12"/>
        <color indexed="8"/>
        <rFont val="Times New Roman"/>
        <family val="1"/>
        <charset val="238"/>
      </rPr>
      <t>Assembly of jumper supporter set with counterweights</t>
    </r>
  </si>
  <si>
    <r>
      <t xml:space="preserve">Montáž preponiek, 2x400kV na kotevný stožiar
</t>
    </r>
    <r>
      <rPr>
        <i/>
        <sz val="12"/>
        <color indexed="8"/>
        <rFont val="Times New Roman"/>
        <family val="1"/>
        <charset val="238"/>
      </rPr>
      <t xml:space="preserve">Assembly of jumper loops, 2x400 kV tension tower </t>
    </r>
  </si>
  <si>
    <r>
      <t xml:space="preserve">Montáž 400kV kotevných závesov na stožiar M1-61 na strane SR 
</t>
    </r>
    <r>
      <rPr>
        <i/>
        <sz val="12"/>
        <color theme="1"/>
        <rFont val="Times New Roman"/>
        <family val="1"/>
        <charset val="238"/>
      </rPr>
      <t>Assembly of tension set for 400kV lineon tower M1-61 on the side of SR</t>
    </r>
  </si>
  <si>
    <r>
      <t xml:space="preserve">400kV TK záves - komplet
</t>
    </r>
    <r>
      <rPr>
        <i/>
        <sz val="12"/>
        <color indexed="8"/>
        <rFont val="Times New Roman"/>
        <family val="1"/>
        <charset val="238"/>
      </rPr>
      <t>400 kV triple tension set</t>
    </r>
  </si>
  <si>
    <r>
      <t xml:space="preserve">400kV DK záves - komplet
</t>
    </r>
    <r>
      <rPr>
        <i/>
        <sz val="12"/>
        <color indexed="8"/>
        <rFont val="Times New Roman"/>
        <family val="1"/>
        <charset val="238"/>
      </rPr>
      <t>400 kV double tension set</t>
    </r>
  </si>
  <si>
    <r>
      <t xml:space="preserve">400kV DN záves - komplet
</t>
    </r>
    <r>
      <rPr>
        <i/>
        <sz val="12"/>
        <color indexed="8"/>
        <rFont val="Times New Roman"/>
        <family val="1"/>
        <charset val="238"/>
      </rPr>
      <t>400 kV double suspension set</t>
    </r>
  </si>
  <si>
    <r>
      <t xml:space="preserve">400kV DNz záves - komplet
</t>
    </r>
    <r>
      <rPr>
        <i/>
        <sz val="12"/>
        <color indexed="8"/>
        <rFont val="Times New Roman"/>
        <family val="1"/>
        <charset val="238"/>
      </rPr>
      <t>400 kV double suspension set with counterweights</t>
    </r>
  </si>
  <si>
    <r>
      <t xml:space="preserve">400kV PNz záves - komplet
</t>
    </r>
    <r>
      <rPr>
        <i/>
        <sz val="12"/>
        <color indexed="8"/>
        <rFont val="Times New Roman"/>
        <family val="1"/>
        <charset val="238"/>
      </rPr>
      <t>400 kV jumper supporter set with counterweights</t>
    </r>
  </si>
  <si>
    <r>
      <t xml:space="preserve">Montáž kotevného upevnenia KZL so zvodom na stožiari M1-61
</t>
    </r>
    <r>
      <rPr>
        <i/>
        <sz val="12"/>
        <color theme="1"/>
        <rFont val="Times New Roman"/>
        <family val="1"/>
        <charset val="238"/>
      </rPr>
      <t>Assembly of tension attachment of OPGW with lead-in on tower M1-61</t>
    </r>
  </si>
  <si>
    <r>
      <t xml:space="preserve">Tlmiče vibrácií pre KZL
</t>
    </r>
    <r>
      <rPr>
        <i/>
        <sz val="12"/>
        <color indexed="8"/>
        <rFont val="Times New Roman"/>
        <family val="1"/>
        <charset val="238"/>
      </rPr>
      <t>Vibration dampers for OPGW</t>
    </r>
  </si>
  <si>
    <r>
      <t xml:space="preserve">Kotevné upevnenie KZL so zvodom - komplet
</t>
    </r>
    <r>
      <rPr>
        <i/>
        <sz val="12"/>
        <color indexed="8"/>
        <rFont val="Times New Roman"/>
        <family val="1"/>
        <charset val="238"/>
      </rPr>
      <t>Tension attachment of OPGW with lead-in - set</t>
    </r>
  </si>
  <si>
    <r>
      <t xml:space="preserve">Kotevné upevnenie KZL priebežné - komplet
</t>
    </r>
    <r>
      <rPr>
        <i/>
        <sz val="12"/>
        <color indexed="8"/>
        <rFont val="Times New Roman"/>
        <family val="1"/>
        <charset val="238"/>
      </rPr>
      <t>Tension attachment of OPGW continuous - set</t>
    </r>
  </si>
  <si>
    <r>
      <t xml:space="preserve">Nosné upevnenie KZL - komplet
</t>
    </r>
    <r>
      <rPr>
        <i/>
        <sz val="12"/>
        <color indexed="8"/>
        <rFont val="Times New Roman"/>
        <family val="1"/>
        <charset val="238"/>
      </rPr>
      <t>Suspension attachment of OPGW - set</t>
    </r>
  </si>
  <si>
    <r>
      <t xml:space="preserve">Kotevné upevnenie KZL so zvodom na portál - komplet
</t>
    </r>
    <r>
      <rPr>
        <i/>
        <sz val="12"/>
        <color indexed="8"/>
        <rFont val="Times New Roman"/>
        <family val="1"/>
        <charset val="238"/>
      </rPr>
      <t>Tension attachment of OPGW with lead-in on Substation gantry - set</t>
    </r>
  </si>
  <si>
    <r>
      <t xml:space="preserve">Príslušenstvo KZL  - spojovacie krabice
</t>
    </r>
    <r>
      <rPr>
        <i/>
        <sz val="12"/>
        <color indexed="8"/>
        <rFont val="Times New Roman"/>
        <family val="1"/>
        <charset val="238"/>
      </rPr>
      <t>Accessories for OPGW - joint boxes</t>
    </r>
  </si>
  <si>
    <r>
      <t xml:space="preserve">Armatúry pre KZL záves M1-61 - dodávka SEPS pre MAVIR
</t>
    </r>
    <r>
      <rPr>
        <i/>
        <sz val="12"/>
        <color indexed="8"/>
        <rFont val="Times New Roman"/>
        <family val="1"/>
        <charset val="238"/>
      </rPr>
      <t>Fiitings for OPGW set M1-61 - delivery od SEPS, a.s. for MAVIR</t>
    </r>
  </si>
  <si>
    <r>
      <t xml:space="preserve">KZL1, priemer cca 21mm, 36 opt.vlákien
</t>
    </r>
    <r>
      <rPr>
        <i/>
        <sz val="12"/>
        <color theme="1"/>
        <rFont val="Times New Roman"/>
        <family val="1"/>
        <charset val="238"/>
      </rPr>
      <t>OPGW1, with diameter around 21mm, 36 opt.fibres</t>
    </r>
  </si>
  <si>
    <r>
      <t xml:space="preserve">KZL2, priemer cca 18mm, 36 opt.vlákien
</t>
    </r>
    <r>
      <rPr>
        <i/>
        <sz val="12"/>
        <color theme="1"/>
        <rFont val="Times New Roman"/>
        <family val="1"/>
        <charset val="238"/>
      </rPr>
      <t>OPGW2, with diameter around 18mm, 36 opt.fibres</t>
    </r>
  </si>
  <si>
    <r>
      <t xml:space="preserve">Rozvoz bubnov zemniacich lán vrátane vykládky
</t>
    </r>
    <r>
      <rPr>
        <i/>
        <sz val="12"/>
        <color indexed="8"/>
        <rFont val="Times New Roman"/>
        <family val="1"/>
        <charset val="238"/>
      </rPr>
      <t>Distribution of ground wire drums including unloading</t>
    </r>
  </si>
  <si>
    <r>
      <t xml:space="preserve">Príprava, rozvinovanie ťažných lán, záťah a vyregulovanie ZL
</t>
    </r>
    <r>
      <rPr>
        <i/>
        <sz val="12"/>
        <rFont val="Times New Roman"/>
        <family val="1"/>
        <charset val="238"/>
      </rPr>
      <t>Preparation, unrolling of anchor cables, haul and balancing of GW</t>
    </r>
  </si>
  <si>
    <r>
      <t xml:space="preserve">Montáž tlmičov vibrácií pre ZL
</t>
    </r>
    <r>
      <rPr>
        <i/>
        <sz val="12"/>
        <rFont val="Times New Roman"/>
        <family val="1"/>
        <charset val="238"/>
      </rPr>
      <t>Assembly of vibration dampers for GW</t>
    </r>
  </si>
  <si>
    <r>
      <t xml:space="preserve">Montáž kotevného upevnenia ZL
</t>
    </r>
    <r>
      <rPr>
        <i/>
        <sz val="12"/>
        <color indexed="8"/>
        <rFont val="Times New Roman"/>
        <family val="1"/>
        <charset val="238"/>
      </rPr>
      <t>Assembly of tension attachment of ground wire</t>
    </r>
  </si>
  <si>
    <r>
      <t xml:space="preserve">Montáž nosného upevnenia ZL
</t>
    </r>
    <r>
      <rPr>
        <i/>
        <sz val="12"/>
        <color indexed="8"/>
        <rFont val="Times New Roman"/>
        <family val="1"/>
        <charset val="238"/>
      </rPr>
      <t>Assembly of suspension attachment of ground wire</t>
    </r>
  </si>
  <si>
    <r>
      <t xml:space="preserve">Montáž kotevného upevnenia ZL na portál
</t>
    </r>
    <r>
      <rPr>
        <sz val="12"/>
        <rFont val="Times New Roman"/>
        <family val="1"/>
        <charset val="238"/>
      </rPr>
      <t>Assembly of tension attachment of GW on Substation gantry</t>
    </r>
  </si>
  <si>
    <r>
      <t xml:space="preserve">Revízia podperného bodu
</t>
    </r>
    <r>
      <rPr>
        <i/>
        <sz val="12"/>
        <color indexed="8"/>
        <rFont val="Times New Roman"/>
        <family val="1"/>
        <charset val="238"/>
      </rPr>
      <t>Revision of support point</t>
    </r>
  </si>
  <si>
    <r>
      <t xml:space="preserve">ZL 185-AL4/43-ST6C s povrchovou úpravou ocele Zn95Al5
</t>
    </r>
    <r>
      <rPr>
        <i/>
        <sz val="12"/>
        <color indexed="8"/>
        <rFont val="Times New Roman"/>
        <family val="1"/>
        <charset val="238"/>
      </rPr>
      <t>GW 185-AL4/43-ST6C with STEEL surface protection Zn95Al5</t>
    </r>
  </si>
  <si>
    <r>
      <t xml:space="preserve">Tlmiče vibrácií pre ZL
</t>
    </r>
    <r>
      <rPr>
        <i/>
        <sz val="12"/>
        <rFont val="Times New Roman"/>
        <family val="1"/>
        <charset val="238"/>
      </rPr>
      <t xml:space="preserve">Vibration dampers for ground wire </t>
    </r>
  </si>
  <si>
    <r>
      <t xml:space="preserve">Kotevné upevnenie ZL - komplet
</t>
    </r>
    <r>
      <rPr>
        <i/>
        <sz val="12"/>
        <color indexed="8"/>
        <rFont val="Times New Roman"/>
        <family val="1"/>
        <charset val="238"/>
      </rPr>
      <t>Tension attachment of ground wire - set</t>
    </r>
  </si>
  <si>
    <r>
      <t xml:space="preserve">Nosné upevnenie ZL - komplet
</t>
    </r>
    <r>
      <rPr>
        <i/>
        <sz val="12"/>
        <color indexed="8"/>
        <rFont val="Times New Roman"/>
        <family val="1"/>
        <charset val="238"/>
      </rPr>
      <t>Suspension attachment of ground wire - set</t>
    </r>
  </si>
  <si>
    <r>
      <t xml:space="preserve">Kotevné upevnenie ZL na portál - komplet
</t>
    </r>
    <r>
      <rPr>
        <i/>
        <sz val="12"/>
        <color indexed="8"/>
        <rFont val="Times New Roman"/>
        <family val="1"/>
        <charset val="238"/>
      </rPr>
      <t>Tension attachment of GW on Substation gantry - set</t>
    </r>
  </si>
  <si>
    <r>
      <t xml:space="preserve">Montáž ochranných tyčí na N stožiare (6 ks/ p.b.)
</t>
    </r>
    <r>
      <rPr>
        <i/>
        <sz val="12"/>
        <color indexed="8"/>
        <rFont val="Times New Roman"/>
        <family val="1"/>
        <charset val="238"/>
      </rPr>
      <t>Installing protective rods - N supports (6 pc/support)</t>
    </r>
  </si>
  <si>
    <r>
      <t xml:space="preserve">Výstražná tabuľka
</t>
    </r>
    <r>
      <rPr>
        <i/>
        <sz val="12"/>
        <color indexed="8"/>
        <rFont val="Times New Roman"/>
        <family val="1"/>
        <charset val="238"/>
      </rPr>
      <t>Warning sign</t>
    </r>
  </si>
  <si>
    <r>
      <t xml:space="preserve">Tabuľka číslovacia
</t>
    </r>
    <r>
      <rPr>
        <i/>
        <sz val="12"/>
        <color indexed="8"/>
        <rFont val="Times New Roman"/>
        <family val="1"/>
        <charset val="238"/>
      </rPr>
      <t>Number plate</t>
    </r>
  </si>
  <si>
    <r>
      <t xml:space="preserve">Tabuľky označenia sledu fáz
</t>
    </r>
    <r>
      <rPr>
        <i/>
        <sz val="12"/>
        <color indexed="8"/>
        <rFont val="Times New Roman"/>
        <family val="1"/>
        <charset val="238"/>
      </rPr>
      <t>Phases arrangement plates</t>
    </r>
  </si>
  <si>
    <r>
      <t xml:space="preserve">Tabuľka letecká
</t>
    </r>
    <r>
      <rPr>
        <i/>
        <sz val="12"/>
        <color indexed="8"/>
        <rFont val="Times New Roman"/>
        <family val="1"/>
        <charset val="238"/>
      </rPr>
      <t>Big size number plate</t>
    </r>
  </si>
  <si>
    <r>
      <t xml:space="preserve">Ochranné tyče
</t>
    </r>
    <r>
      <rPr>
        <i/>
        <sz val="12"/>
        <color indexed="8"/>
        <rFont val="Times New Roman"/>
        <family val="1"/>
        <charset val="238"/>
      </rPr>
      <t>Protective rods</t>
    </r>
  </si>
  <si>
    <r>
      <t xml:space="preserve">Zviditeľňovače na odklon letu vtákov
</t>
    </r>
    <r>
      <rPr>
        <i/>
        <sz val="12"/>
        <color indexed="8"/>
        <rFont val="Times New Roman"/>
        <family val="1"/>
        <charset val="238"/>
      </rPr>
      <t>Bird flight diverters</t>
    </r>
  </si>
  <si>
    <r>
      <t xml:space="preserve">Búdky na hniezdenie
</t>
    </r>
    <r>
      <rPr>
        <i/>
        <sz val="12"/>
        <color indexed="8"/>
        <rFont val="Times New Roman"/>
        <family val="1"/>
        <charset val="238"/>
      </rPr>
      <t>Bird nestling boxes</t>
    </r>
  </si>
  <si>
    <r>
      <t xml:space="preserve">Odstránenie krovín a stromov s koreňom s priemerom kmeňa do 100 mm,
nad 10000 m2
</t>
    </r>
    <r>
      <rPr>
        <i/>
        <sz val="12"/>
        <rFont val="Times New Roman"/>
        <family val="1"/>
        <charset val="238"/>
      </rPr>
      <t>Removal of bushes and trees including root bal with tree trunk diameter 100mm,
on area over 10000m2</t>
    </r>
  </si>
  <si>
    <r>
      <t xml:space="preserve">Odstránenie listnatých stromov do priemeru 300 mm, motorovou pílou
</t>
    </r>
    <r>
      <rPr>
        <i/>
        <sz val="12"/>
        <rFont val="Times New Roman"/>
        <family val="1"/>
        <charset val="238"/>
      </rPr>
      <t>Removal of leaf woods with using of power-saw, diameter up to 300 mm</t>
    </r>
  </si>
  <si>
    <r>
      <t xml:space="preserve">Odstránenie listnatých stromov do priemeru 500 mm, motorovou pílou
</t>
    </r>
    <r>
      <rPr>
        <i/>
        <sz val="12"/>
        <rFont val="Times New Roman"/>
        <family val="1"/>
        <charset val="238"/>
      </rPr>
      <t>Removal of leaf woods with using of power-saw, diameter up to 500 mm</t>
    </r>
  </si>
  <si>
    <r>
      <t xml:space="preserve">Odstránenie listnatých stromov do priemeru 700 mm, motorovou pílou
</t>
    </r>
    <r>
      <rPr>
        <i/>
        <sz val="12"/>
        <rFont val="Times New Roman"/>
        <family val="1"/>
        <charset val="238"/>
      </rPr>
      <t>Removal of leaf woods with using of power-saw, diameter up to 700 mm</t>
    </r>
  </si>
  <si>
    <r>
      <t xml:space="preserve">Odstránenie listnatých stromov do priemeru 900 mm, motorovou pílou
</t>
    </r>
    <r>
      <rPr>
        <i/>
        <sz val="12"/>
        <rFont val="Times New Roman"/>
        <family val="1"/>
        <charset val="238"/>
      </rPr>
      <t>Removal of leaf woods with using of power-saw, diameter up to 900 mm</t>
    </r>
  </si>
  <si>
    <r>
      <t xml:space="preserve">Odstránenie listnatého stromu s priemerom nad 900 mm, motorovou pílou
</t>
    </r>
    <r>
      <rPr>
        <i/>
        <sz val="12"/>
        <rFont val="Times New Roman"/>
        <family val="1"/>
        <charset val="238"/>
      </rPr>
      <t>Removal of leaf woods with using of power-saw, diameter over 900 mm</t>
    </r>
  </si>
  <si>
    <r>
      <t xml:space="preserve">Odstránenie pňov na vzdial. 50 m priemeru nad 100 do 300 mm
</t>
    </r>
    <r>
      <rPr>
        <i/>
        <sz val="12"/>
        <rFont val="Times New Roman"/>
        <family val="1"/>
        <charset val="238"/>
      </rPr>
      <t>Removal of tree stumps to a distance of 50 m, diameter 100-300 mm</t>
    </r>
  </si>
  <si>
    <r>
      <t xml:space="preserve">Odstránenie pňov na vzdial. 50 m priemeru nad 300 do 500 mm
</t>
    </r>
    <r>
      <rPr>
        <i/>
        <sz val="12"/>
        <rFont val="Times New Roman"/>
        <family val="1"/>
        <charset val="238"/>
      </rPr>
      <t>Removal of tree stumps to a distance of 50 m, diameter 300-500 mm</t>
    </r>
  </si>
  <si>
    <r>
      <t xml:space="preserve">Odstránenie pňov na vzdial. 50 m priemeru nad 500 do 700 mm
</t>
    </r>
    <r>
      <rPr>
        <i/>
        <sz val="12"/>
        <rFont val="Times New Roman"/>
        <family val="1"/>
        <charset val="238"/>
      </rPr>
      <t>Removal of tree stumps to a distance of 50 m, diameter 500-700 mm</t>
    </r>
  </si>
  <si>
    <r>
      <t xml:space="preserve">Odstránenie pňov na vzdial. 50 m priemeru nad 700 do 900 mm
</t>
    </r>
    <r>
      <rPr>
        <i/>
        <sz val="12"/>
        <rFont val="Times New Roman"/>
        <family val="1"/>
        <charset val="238"/>
      </rPr>
      <t>Removal of tree stumps to a distance of 50 m, diameter 700-900 mm</t>
    </r>
  </si>
  <si>
    <r>
      <t xml:space="preserve">Odstránenie pňov na vzdial. 50 m, priemer nad 900 mm
</t>
    </r>
    <r>
      <rPr>
        <i/>
        <sz val="12"/>
        <rFont val="Times New Roman"/>
        <family val="1"/>
        <charset val="238"/>
      </rPr>
      <t>Removal of tree stumps to a distance of 50 m, diameter over 900 mm</t>
    </r>
  </si>
  <si>
    <r>
      <t xml:space="preserve">Spálenie krovín a stromov s priemerom kmeňa do 100 mm na hromadách pre plochu do 100 m2
</t>
    </r>
    <r>
      <rPr>
        <i/>
        <sz val="12"/>
        <rFont val="Times New Roman"/>
        <family val="1"/>
        <charset val="238"/>
      </rPr>
      <t>Scorching of bushes and trees with trunk diameter up to 100 mm on piles on area up to 100 m2</t>
    </r>
  </si>
  <si>
    <r>
      <t xml:space="preserve">Spálenie pňov na hromadách s priemerom nad 0, 10 do 0,30 m
</t>
    </r>
    <r>
      <rPr>
        <i/>
        <sz val="12"/>
        <rFont val="Times New Roman"/>
        <family val="1"/>
        <charset val="238"/>
      </rPr>
      <t>Scorching of trunks on piles with diameter over 0,10 m to 0,30 m</t>
    </r>
  </si>
  <si>
    <r>
      <t xml:space="preserve">Spálenie pňov na hromadách s priemerom nad 0, 30 do 0,50 m
</t>
    </r>
    <r>
      <rPr>
        <i/>
        <sz val="12"/>
        <rFont val="Times New Roman"/>
        <family val="1"/>
        <charset val="238"/>
      </rPr>
      <t>Scorching of trunks on piles with diameter over 0,30 m to 0,50 m</t>
    </r>
  </si>
  <si>
    <r>
      <t xml:space="preserve">Spálenie pňov na hromadách s priemerom nad 0, 50 do 1,00 m
</t>
    </r>
    <r>
      <rPr>
        <i/>
        <sz val="12"/>
        <rFont val="Times New Roman"/>
        <family val="1"/>
        <charset val="238"/>
      </rPr>
      <t>Scorching of trunks on piles with diameter over 0,50 m to 1,00 m</t>
    </r>
  </si>
  <si>
    <r>
      <t xml:space="preserve">Spálenie pňov na hromadách s priemerom nad 1, 00 m
</t>
    </r>
    <r>
      <rPr>
        <i/>
        <sz val="12"/>
        <rFont val="Times New Roman"/>
        <family val="1"/>
        <charset val="238"/>
      </rPr>
      <t>Scorching of trunks on piles with diameter over 1,00 m</t>
    </r>
  </si>
  <si>
    <r>
      <t xml:space="preserve">Výkop v zemníku na suchu v hornine 3, nad 1000 do 10000 m3
</t>
    </r>
    <r>
      <rPr>
        <i/>
        <sz val="12"/>
        <rFont val="Times New Roman"/>
        <family val="1"/>
        <charset val="238"/>
      </rPr>
      <t>Borrow pit excavations in a ground class 3, 1000-10000 m3</t>
    </r>
  </si>
  <si>
    <r>
      <t xml:space="preserve">Výkopy v zemníkoch na suchu. Príplatok k cenám za lepivosť horniny 3
</t>
    </r>
    <r>
      <rPr>
        <i/>
        <sz val="12"/>
        <rFont val="Times New Roman"/>
        <family val="1"/>
        <charset val="238"/>
      </rPr>
      <t>Borrow pit excavations, adhesiveness extra fee for ground class 3</t>
    </r>
  </si>
  <si>
    <r>
      <t xml:space="preserve">Výkop ryhy šírky 600-2000mm hor 4 do 100 m3
</t>
    </r>
    <r>
      <rPr>
        <i/>
        <sz val="12"/>
        <rFont val="Times New Roman"/>
        <family val="1"/>
        <charset val="238"/>
      </rPr>
      <t>Trench excavation of width 600-2000 mm in a ground class 4 tp 100 m3</t>
    </r>
  </si>
  <si>
    <r>
      <t xml:space="preserve">Hĺbenie rýh š. nad 600 do 2 000 mm zapažených i nezapažených, s urovnaním dna Príplatok za lepivosť horniny 4
</t>
    </r>
    <r>
      <rPr>
        <i/>
        <sz val="12"/>
        <rFont val="Times New Roman"/>
        <family val="1"/>
        <charset val="238"/>
      </rPr>
      <t>Trench excavation of width 600-2000 mm with or without  trench boxes with bottom leveling, adhesiveness extra fee for ground class 4</t>
    </r>
  </si>
  <si>
    <r>
      <t xml:space="preserve">Vodorovné premiestnenie výkopku z horniny 1-4 do 20m
</t>
    </r>
    <r>
      <rPr>
        <i/>
        <sz val="12"/>
        <rFont val="Times New Roman"/>
        <family val="1"/>
        <charset val="238"/>
      </rPr>
      <t>Horizontal displacement of material up to 20 m, ground class 1-4</t>
    </r>
  </si>
  <si>
    <r>
      <t xml:space="preserve">Uloženie sypaniny do násypu  súdržnej horniny s mierou zhutnenia nad 96 do 100 % podľa Proctor-Standard
</t>
    </r>
    <r>
      <rPr>
        <i/>
        <sz val="12"/>
        <rFont val="Times New Roman"/>
        <family val="1"/>
        <charset val="238"/>
      </rPr>
      <t>Deposit of cohesive soil to embankment with degree of compaction of 96 to 100%  according to Proctor-Standard</t>
    </r>
  </si>
  <si>
    <r>
      <t xml:space="preserve">Uloženie sypaniny do násypov s rozprestretím sypaniny vo vrstvách a s hrubým urovnaním nezhutnených
</t>
    </r>
    <r>
      <rPr>
        <i/>
        <sz val="12"/>
        <rFont val="Times New Roman"/>
        <family val="1"/>
        <charset val="238"/>
      </rPr>
      <t xml:space="preserve">Deposit of cohesive soil to embankment with the spreading of soil in the layers with rought leveling  </t>
    </r>
  </si>
  <si>
    <r>
      <t xml:space="preserve">Obsyp potrubia sypaninou z vhodných hornín 1 až 4 bez prehodenia sypaniny
</t>
    </r>
    <r>
      <rPr>
        <i/>
        <sz val="12"/>
        <rFont val="Times New Roman"/>
        <family val="1"/>
        <charset val="238"/>
      </rPr>
      <t>Pipe envelope from a gravel of  suitable rocks 1 to 4  with cover from gravel</t>
    </r>
  </si>
  <si>
    <r>
      <t xml:space="preserve">Úprava pláne v zárezoch v hornine 1-4 so zhutnením
</t>
    </r>
    <r>
      <rPr>
        <i/>
        <sz val="12"/>
        <rFont val="Times New Roman"/>
        <family val="1"/>
        <charset val="238"/>
      </rPr>
      <t>Terrain adjustment of cut sections in a ground class 1-4 with concretion</t>
    </r>
  </si>
  <si>
    <r>
      <t xml:space="preserve">Svahovanie trvalých svahov v zárezoch v hornine triedy 1-4
</t>
    </r>
    <r>
      <rPr>
        <i/>
        <sz val="12"/>
        <rFont val="Times New Roman"/>
        <family val="1"/>
        <charset val="238"/>
      </rPr>
      <t>Hillside slope finishing in a ground class 1-4</t>
    </r>
  </si>
  <si>
    <r>
      <t xml:space="preserve">Svahovanie trvalých svahov v násype
</t>
    </r>
    <r>
      <rPr>
        <i/>
        <sz val="12"/>
        <rFont val="Times New Roman"/>
        <family val="1"/>
        <charset val="238"/>
      </rPr>
      <t>Made ground slope finishing</t>
    </r>
  </si>
  <si>
    <r>
      <t xml:space="preserve">Odkopávka a prekopávka nezapažená pre cesty, v hornine 3 od 1000 do 10000m3
</t>
    </r>
    <r>
      <rPr>
        <i/>
        <sz val="12"/>
        <rFont val="Times New Roman"/>
        <family val="1"/>
        <charset val="238"/>
      </rPr>
      <t xml:space="preserve">Excavation works without casing in a ground class 3, 1000-10 000 m3  </t>
    </r>
  </si>
  <si>
    <r>
      <t xml:space="preserve">Odkopávky a prekopávky nezapažené pre cesty. Príplatok za lepivosť horniny 3
</t>
    </r>
    <r>
      <rPr>
        <i/>
        <sz val="12"/>
        <rFont val="Times New Roman"/>
        <family val="1"/>
        <charset val="238"/>
      </rPr>
      <t>Excavation works without casing, adhesiveness extra fee for ground class 3</t>
    </r>
  </si>
  <si>
    <r>
      <t xml:space="preserve">Odkopávka a prekopávka nezapažená pre cesty, v hornine 4 1000-10000m3
</t>
    </r>
    <r>
      <rPr>
        <i/>
        <sz val="12"/>
        <rFont val="Times New Roman"/>
        <family val="1"/>
        <charset val="238"/>
      </rPr>
      <t xml:space="preserve">Excavation works without casing in a ground class 4, 1000-10 000 m3  </t>
    </r>
  </si>
  <si>
    <r>
      <t xml:space="preserve">Odkopávky a prekopávky nezapažené pre cesty. Príplatok za lepivosť horniny 4
</t>
    </r>
    <r>
      <rPr>
        <i/>
        <sz val="12"/>
        <rFont val="Times New Roman"/>
        <family val="1"/>
        <charset val="238"/>
      </rPr>
      <t>Excavation works without casing, adhesiveness extra fee for ground class 4</t>
    </r>
  </si>
  <si>
    <r>
      <t xml:space="preserve">Odkrývka zemín schopných zúrodnenia v rovine a v sklone do 1:2
</t>
    </r>
    <r>
      <rPr>
        <i/>
        <sz val="12"/>
        <rFont val="Times New Roman"/>
        <family val="1"/>
        <charset val="238"/>
      </rPr>
      <t>Uncovering fertile soil in plain and slope to 1:2</t>
    </r>
  </si>
  <si>
    <r>
      <t xml:space="preserve">Rozprestretie zemín schopných zúrodnenia v rovine a v sklone do 1:5, pri hr. vrstvy nad 0,15 do 0,20m
</t>
    </r>
    <r>
      <rPr>
        <i/>
        <sz val="12"/>
        <rFont val="Times New Roman"/>
        <family val="1"/>
        <charset val="238"/>
      </rPr>
      <t>Spreading fertile soil in plain and slope to 1:5, with layer width form 0,15 to 0,20 m</t>
    </r>
  </si>
  <si>
    <r>
      <t xml:space="preserve">Úprava pôdy orbou prvá hĺbky do 0, 30 m, na ploche jednotlivo do 5 ha,
 v sklone do 5°
</t>
    </r>
    <r>
      <rPr>
        <i/>
        <sz val="12"/>
        <rFont val="Times New Roman"/>
        <family val="1"/>
        <charset val="238"/>
      </rPr>
      <t>Plowing the soil to the  depth of  0,30 m, on the area individualy up to  5 ha, 
in a slope up to  5°</t>
    </r>
    <r>
      <rPr>
        <sz val="12"/>
        <rFont val="Times New Roman"/>
        <family val="1"/>
        <charset val="238"/>
      </rPr>
      <t xml:space="preserve">
</t>
    </r>
  </si>
  <si>
    <r>
      <t xml:space="preserve">Dlažba kladená do malty s vyplnením škár maltou MC 10 nad.20 m2, 300mm
</t>
    </r>
    <r>
      <rPr>
        <i/>
        <sz val="12"/>
        <rFont val="Times New Roman"/>
        <family val="1"/>
        <charset val="238"/>
      </rPr>
      <t>Pavement put into mortat with filling of cracks with mortar MC 10 over 20 m2, 300 mm</t>
    </r>
  </si>
  <si>
    <r>
      <t xml:space="preserve">Zriadenie vrstvy z geotextílie s presahom, so sklonom do 1:5, šírky geotextílie nad 3 do 7,5 m
</t>
    </r>
    <r>
      <rPr>
        <i/>
        <sz val="12"/>
        <rFont val="Times New Roman"/>
        <family val="1"/>
        <charset val="238"/>
      </rPr>
      <t xml:space="preserve">Laying of geotextile layer with overlap, in slope up to 1:5, geotixtile widht
 from 3 to 7,5 m </t>
    </r>
  </si>
  <si>
    <r>
      <t xml:space="preserve">Podklad alebo kryt z kameniva hrubého drveného veľ. 32-63mm(vibr.štrk) po zhut.hr. 250 mm
</t>
    </r>
    <r>
      <rPr>
        <i/>
        <sz val="12"/>
        <rFont val="Times New Roman"/>
        <family val="1"/>
        <charset val="238"/>
      </rPr>
      <t>Subsoil or cover from crushed stone with concretion of 32-63mm, after concretion with layer width 250 mm</t>
    </r>
  </si>
  <si>
    <r>
      <t xml:space="preserve">Podklad zo štrkodrviny s rozprestrením a zhutnením, hr.po zhutnení 180 mm 
</t>
    </r>
    <r>
      <rPr>
        <i/>
        <sz val="12"/>
        <rFont val="Times New Roman"/>
        <family val="1"/>
        <charset val="238"/>
      </rPr>
      <t>Foundation of crushed gravel with spreading and concretion, thickness after concretion 180 mm</t>
    </r>
  </si>
  <si>
    <r>
      <t xml:space="preserve">Podklad zo štrkodrviny s rozprestrením a zhutnením, hr.po zhutnení 200 mm
</t>
    </r>
    <r>
      <rPr>
        <i/>
        <sz val="12"/>
        <rFont val="Times New Roman"/>
        <family val="1"/>
        <charset val="238"/>
      </rPr>
      <t>Foundation of crushed gravel with spreading and concretion, thickness after concretion 200 mm</t>
    </r>
  </si>
  <si>
    <r>
      <t xml:space="preserve">Podklad zo štrkodrviny s rozprestrením a zhutnením, hr.po zhutnení 250 mm
</t>
    </r>
    <r>
      <rPr>
        <i/>
        <sz val="12"/>
        <rFont val="Times New Roman"/>
        <family val="1"/>
        <charset val="238"/>
      </rPr>
      <t>Foundation of crushed gravel with spreading and concretion, thickness after concretion 250 mm</t>
    </r>
  </si>
  <si>
    <r>
      <t xml:space="preserve">Osadenie cestných panelov zo železového betónu, so zhotovením podkladu z kam. ťaženého do hr.40 mm
</t>
    </r>
    <r>
      <rPr>
        <i/>
        <sz val="12"/>
        <rFont val="Times New Roman"/>
        <family val="1"/>
        <charset val="238"/>
      </rPr>
      <t>Instalation of road concrete panels made of ferrous concrete, with base from mined gravel of the size of the stone 40 mm</t>
    </r>
  </si>
  <si>
    <r>
      <t xml:space="preserve">Zhotovenie priepustu z rúr oceľových DN 500 mm
</t>
    </r>
    <r>
      <rPr>
        <i/>
        <sz val="12"/>
        <rFont val="Times New Roman"/>
        <family val="1"/>
        <charset val="238"/>
      </rPr>
      <t xml:space="preserve">Construction of the culvert from steel pipe DN 500 mm </t>
    </r>
  </si>
  <si>
    <r>
      <t xml:space="preserve">Zhotovenie priepustu alebo zjazdu z rúr plastových PE ryhovaných hrdlových alebo spojkových DN 400mm
</t>
    </r>
    <r>
      <rPr>
        <i/>
        <sz val="12"/>
        <rFont val="Times New Roman"/>
        <family val="1"/>
        <charset val="238"/>
      </rPr>
      <t>Construction of the culvert from plastic pipes PE canaliculated, jagular or coupling DN 400 mm</t>
    </r>
  </si>
  <si>
    <r>
      <t xml:space="preserve">Zhotovenie priepustu alebo zjazdu z rúr plastových PE ryhovaných hrdlových alebo spojkových DN 500mm
</t>
    </r>
    <r>
      <rPr>
        <i/>
        <sz val="12"/>
        <rFont val="Times New Roman"/>
        <family val="1"/>
        <charset val="238"/>
      </rPr>
      <t>Construction of the culvert from plastic pipes PE canaliculated, jagular or coupling DN 500 mm</t>
    </r>
  </si>
  <si>
    <r>
      <t xml:space="preserve">Zhotovenie priepustu alebo zjazdu z rúr plastových PE ryhovaných hrdlových alebo spojkových DN 700mm
</t>
    </r>
    <r>
      <rPr>
        <i/>
        <sz val="12"/>
        <rFont val="Times New Roman"/>
        <family val="1"/>
        <charset val="238"/>
      </rPr>
      <t>Construction of the culvert from plastic pipes PE canaliculated, jagular or coupling DN 700 mm</t>
    </r>
  </si>
  <si>
    <r>
      <t xml:space="preserve">Búranie rúrového priepustu, z rúr DN 300 do 500 mm,  -0,98000t
</t>
    </r>
    <r>
      <rPr>
        <i/>
        <sz val="12"/>
        <rFont val="Times New Roman"/>
        <family val="1"/>
        <charset val="238"/>
      </rPr>
      <t xml:space="preserve">Demolition of pipeline outlet from pipes DN from 300 to 500  mm, -0,98000t </t>
    </r>
  </si>
  <si>
    <r>
      <t xml:space="preserve">Búranie rúrového priepustu, z rúr DN 500 do 800 mm,  -2,05500t
</t>
    </r>
    <r>
      <rPr>
        <i/>
        <sz val="12"/>
        <rFont val="Times New Roman"/>
        <family val="1"/>
        <charset val="238"/>
      </rPr>
      <t xml:space="preserve">Demolition of pipeline outlet from pipes DN from 500 to 800  mm, -2,05500t </t>
    </r>
  </si>
  <si>
    <r>
      <t xml:space="preserve">Vodorovná doprava sutiny a vybúraných hmôt bez naloženia ale so zložením
 do 3000 m
</t>
    </r>
    <r>
      <rPr>
        <i/>
        <sz val="12"/>
        <rFont val="Times New Roman"/>
        <family val="1"/>
        <charset val="238"/>
      </rPr>
      <t>Horizontal transport of  demolished masses on dry land without loading but with composition up to  3000 m</t>
    </r>
  </si>
  <si>
    <r>
      <t xml:space="preserve">Príplatok k cenám za každých ďalších aj začatých 1000 m
</t>
    </r>
    <r>
      <rPr>
        <i/>
        <sz val="12"/>
        <rFont val="Times New Roman"/>
        <family val="1"/>
        <charset val="238"/>
      </rPr>
      <t>Additional charge to price for other begun 1000 m</t>
    </r>
  </si>
  <si>
    <r>
      <t xml:space="preserve">Nakladanie alebo prekladanie na dopravný prostriedok pri vodorovnej doprave sutiny a vybúraných hmôt
</t>
    </r>
    <r>
      <rPr>
        <i/>
        <sz val="12"/>
        <rFont val="Times New Roman"/>
        <family val="1"/>
        <charset val="238"/>
      </rPr>
      <t xml:space="preserve">Loading the means of transport for horizontal mass transport of derbis and demolished masses  </t>
    </r>
  </si>
  <si>
    <r>
      <t xml:space="preserve">Presun hmôt pre pozemné komunikácie s krytom z kameniva (8222, 8225) akejkoľvek dĺžky objekt
</t>
    </r>
    <r>
      <rPr>
        <i/>
        <sz val="12"/>
        <rFont val="Times New Roman"/>
        <family val="1"/>
        <charset val="238"/>
      </rPr>
      <t>Transport of masses for land comunication with the cover from crushed stone (8222, 8225) of any lenght of object</t>
    </r>
  </si>
  <si>
    <r>
      <t xml:space="preserve">Výsadba stromov s balom výšky do 2,0 m, vrátane výkopu jamy a zakotvenia dreviny s troma a viac kolmi pri priem. kolov 100 mm a dĺžke do 2,0m
</t>
    </r>
    <r>
      <rPr>
        <i/>
        <sz val="12"/>
        <rFont val="Times New Roman"/>
        <family val="1"/>
        <charset val="238"/>
      </rPr>
      <t xml:space="preserve">Planting of trees with a balloon up to 2,0 m in height, including excavation of the trench holes and anchorages of trees with three or more poles with pole diameter 100 mm and with lenght up to  2,0 m </t>
    </r>
    <r>
      <rPr>
        <sz val="12"/>
        <rFont val="Times New Roman"/>
        <family val="1"/>
        <charset val="238"/>
      </rPr>
      <t xml:space="preserve">
</t>
    </r>
  </si>
  <si>
    <r>
      <t xml:space="preserve">Sadenica s balom - orech výšky 1,50 - 1,80 m
</t>
    </r>
    <r>
      <rPr>
        <i/>
        <sz val="12"/>
        <rFont val="Times New Roman"/>
        <family val="1"/>
        <charset val="238"/>
      </rPr>
      <t>Nurseling with balloon - walnut-tree up to hight 1,50 to 1,80 m</t>
    </r>
    <r>
      <rPr>
        <sz val="12"/>
        <rFont val="Times New Roman"/>
        <family val="1"/>
        <charset val="238"/>
      </rPr>
      <t xml:space="preserve">
</t>
    </r>
  </si>
  <si>
    <r>
      <t xml:space="preserve">Rúra HDPE SN8, dĺ. 1 m priemer 400 mm
</t>
    </r>
    <r>
      <rPr>
        <i/>
        <sz val="12"/>
        <rFont val="Times New Roman"/>
        <family val="1"/>
        <charset val="238"/>
      </rPr>
      <t>Pipe HDPE SN8, lenght 1 m and diameter 400 mm</t>
    </r>
  </si>
  <si>
    <r>
      <t xml:space="preserve">Rúra HDPE SN8, dĺ. 1 m priemer 500 mm
</t>
    </r>
    <r>
      <rPr>
        <i/>
        <sz val="12"/>
        <rFont val="Times New Roman"/>
        <family val="1"/>
        <charset val="238"/>
      </rPr>
      <t>Pipe HDPE SN8, lenght 1 m and diameter 500 mm</t>
    </r>
  </si>
  <si>
    <r>
      <t xml:space="preserve">Rúra HDPE SN8, dĺ. 1 m priemer 700 mm
</t>
    </r>
    <r>
      <rPr>
        <i/>
        <sz val="12"/>
        <rFont val="Times New Roman"/>
        <family val="1"/>
        <charset val="238"/>
      </rPr>
      <t>Pipe HDPE SN8, lenght 1 m and diameter 700 mm</t>
    </r>
  </si>
  <si>
    <r>
      <t xml:space="preserve">Rúrka oceľová hladká zváraná 11 373, EN S235JRG1, D 530x8 mm
</t>
    </r>
    <r>
      <rPr>
        <i/>
        <sz val="12"/>
        <rFont val="Times New Roman"/>
        <family val="1"/>
        <charset val="238"/>
      </rPr>
      <t>Welded smooth steel pipe 11 373, EN S235JRG1, D 530x8 mm</t>
    </r>
  </si>
  <si>
    <r>
      <t xml:space="preserve">Kamenivo ťažené hrubé  8-32 e
</t>
    </r>
    <r>
      <rPr>
        <i/>
        <sz val="12"/>
        <rFont val="Times New Roman"/>
        <family val="1"/>
        <charset val="238"/>
      </rPr>
      <t>Mined grovel up to size 8-32 e</t>
    </r>
  </si>
  <si>
    <r>
      <t xml:space="preserve">Cestný panel 22 IZD 3/828, dĺ.3000xš.2000xhr.220mm
</t>
    </r>
    <r>
      <rPr>
        <i/>
        <sz val="12"/>
        <rFont val="Times New Roman"/>
        <family val="1"/>
        <charset val="238"/>
      </rPr>
      <t>Road panel 22 IZD 3/828, lenght 3000, width 2000 and thickness 220 mm</t>
    </r>
  </si>
  <si>
    <r>
      <t xml:space="preserve">Geotextília PP netkaná 200g/m2, 16/16 kN/m
</t>
    </r>
    <r>
      <rPr>
        <i/>
        <sz val="12"/>
        <rFont val="Times New Roman"/>
        <family val="1"/>
        <charset val="238"/>
      </rPr>
      <t>Geotextile PP nonwoven 200g/m2, 16/16kN/m</t>
    </r>
  </si>
  <si>
    <r>
      <t xml:space="preserve">Geosyntetika, E´GRID 3030 geomreža tuhá dvojosá z polypropylénu,š.3.9m x dĺ.51.3m, P.K.TECHNICKÉ TEXTÍLIE
</t>
    </r>
    <r>
      <rPr>
        <i/>
        <sz val="12"/>
        <rFont val="Times New Roman"/>
        <family val="1"/>
        <charset val="238"/>
      </rPr>
      <t>Geosynthetics E´GRID 3030 geogrid rigid biaxal polypropylene, width 3,9mx lenghtt 51,3 m, P.K. TEXHNICAL TEXTILE</t>
    </r>
  </si>
  <si>
    <r>
      <t xml:space="preserve">Rozsprestretie a prichytenie dvojosej geomreže 200-400 g/m2
</t>
    </r>
    <r>
      <rPr>
        <i/>
        <sz val="12"/>
        <rFont val="Times New Roman"/>
        <family val="1"/>
        <charset val="238"/>
      </rPr>
      <t>Spread and attachment of double geogrid 200-400 g/m2</t>
    </r>
  </si>
  <si>
    <r>
      <t xml:space="preserve">Zobratie dvojosej geomreže s naložením 200-400g/m2 
</t>
    </r>
    <r>
      <rPr>
        <i/>
        <sz val="12"/>
        <rFont val="Times New Roman"/>
        <family val="1"/>
        <charset val="238"/>
      </rPr>
      <t>Removal of double geogrid with loading 200-400 g/m2</t>
    </r>
  </si>
  <si>
    <r>
      <t xml:space="preserve">Rúbanie stromov s premiestnením do vzdialenosti 50 m, odrez. kmeňa, odvetvenie, listnaté st. priemeru 100 - 300 mm
</t>
    </r>
    <r>
      <rPr>
        <i/>
        <sz val="11"/>
        <color indexed="8"/>
        <rFont val="Times New Roman"/>
        <family val="1"/>
        <charset val="238"/>
      </rPr>
      <t>Cutting of trees including their displacement within 50 m, trunk cutoff, trimming, leaf wood, diameter 100 - 300 mm</t>
    </r>
  </si>
  <si>
    <r>
      <t xml:space="preserve">Rúbanie stromov s premiestnením do vzdialenosti 50 m, odrez. kmeňa, odvetvenie, listnaté st. priemeru 301 - 500 mm
</t>
    </r>
    <r>
      <rPr>
        <i/>
        <sz val="11"/>
        <color indexed="8"/>
        <rFont val="Times New Roman"/>
        <family val="1"/>
        <charset val="238"/>
      </rPr>
      <t>Cutting of trees including their displacement within 50 m, trunk cutoff, trimming, leaf wood, diameter 301 - 500 mm</t>
    </r>
  </si>
  <si>
    <r>
      <t xml:space="preserve">Rúbanie stromov s premiestnením do vzdialenosti 50 m, odrez. kmeňa, odvetvenie, listnaté st. priemeru 501 - 700 mm
</t>
    </r>
    <r>
      <rPr>
        <i/>
        <sz val="11"/>
        <color indexed="8"/>
        <rFont val="Times New Roman"/>
        <family val="1"/>
        <charset val="238"/>
      </rPr>
      <t>Cutting of trees including their displacement within 50 m, trunk cutoff, trimming, leaf wood, diameter 501 - 700 mm</t>
    </r>
  </si>
  <si>
    <r>
      <t xml:space="preserve">Rúbanie stromov s premiestnením do vzdialenosti 50 m, odrez. kmeňa, odvetvenie, listnaté st. priemeru 701 - 900 mm
</t>
    </r>
    <r>
      <rPr>
        <i/>
        <sz val="11"/>
        <color indexed="8"/>
        <rFont val="Times New Roman"/>
        <family val="1"/>
        <charset val="238"/>
      </rPr>
      <t>Cutting of trees including their displacement within 50 m, trunk cutoff, trimming, leaf wood, diameter 701 - 900 mm</t>
    </r>
  </si>
  <si>
    <r>
      <t xml:space="preserve">Rúbanie stromov s premiestnením do vzdialenosti 50 m, odrez. kmeňa, odvetvenie, listnaté st. priemeru nad 900 mm
</t>
    </r>
    <r>
      <rPr>
        <i/>
        <sz val="11"/>
        <color indexed="8"/>
        <rFont val="Times New Roman"/>
        <family val="1"/>
        <charset val="238"/>
      </rPr>
      <t>Cutting of trees including their displacement within 50 m, trunk cutoff, trimming, leaf wood, diameter over 900 mm</t>
    </r>
  </si>
  <si>
    <r>
      <t xml:space="preserve">Odstránenie krovín a stromov s premiestnením do 50 m, priemer kmeňa do 100 mm celková plocha do 1 000 m2
</t>
    </r>
    <r>
      <rPr>
        <i/>
        <sz val="11"/>
        <color indexed="8"/>
        <rFont val="Times New Roman"/>
        <family val="1"/>
        <charset val="238"/>
      </rPr>
      <t>Removal of bushes and trees including their displacement within 50 m, tree trunk diameter up to 100 m, total area up to 1 000 m2</t>
    </r>
  </si>
  <si>
    <r>
      <t xml:space="preserve">Odstránenie krovín a stromov s premiestnením do 50 m, priemer kmeňa do 100 mm celková plocha do nad 1000 m2
</t>
    </r>
    <r>
      <rPr>
        <i/>
        <sz val="11"/>
        <color indexed="8"/>
        <rFont val="Times New Roman"/>
        <family val="1"/>
        <charset val="238"/>
      </rPr>
      <t>Removal of bushes and trees including their displacement within 50 m, tree trunk diameter up to 100 m, total area over 1 000 m2</t>
    </r>
  </si>
  <si>
    <r>
      <t xml:space="preserve">Odstránenie krovín a stromov s premiestnením do 50 m, priemer kmeňa do 100 mm celková plocha do nad 1 0000 m2
</t>
    </r>
    <r>
      <rPr>
        <i/>
        <sz val="11"/>
        <color indexed="8"/>
        <rFont val="Times New Roman"/>
        <family val="1"/>
        <charset val="238"/>
      </rPr>
      <t>Removal of bushes and trees including their displacement within 50 m, tree trunk diameter up to 100 m, total area over 1 0000 m2</t>
    </r>
  </si>
  <si>
    <r>
      <t xml:space="preserve">Vodorovné premiest. kmeňov, (približovanie) do 1 000 m, priemeru 100 - 300 mm
</t>
    </r>
    <r>
      <rPr>
        <i/>
        <sz val="11"/>
        <color indexed="8"/>
        <rFont val="Times New Roman"/>
        <family val="1"/>
        <charset val="238"/>
      </rPr>
      <t>Horizontal displacement of tree trunk (skidding) within 1 000 m, diameter 100 - 300 mm</t>
    </r>
  </si>
  <si>
    <r>
      <t xml:space="preserve">Vodorovné premiest. kmeňov, (približovanie) do 1 000 m, priemeru 301 - 500 mm                                                                                          </t>
    </r>
    <r>
      <rPr>
        <i/>
        <sz val="11"/>
        <color indexed="8"/>
        <rFont val="Times New Roman"/>
        <family val="1"/>
        <charset val="238"/>
      </rPr>
      <t>Horizontal displacement of tree trunk (skidding) within 1 000 m, diameter 301 - 500 mm</t>
    </r>
  </si>
  <si>
    <r>
      <t xml:space="preserve">Vodorovné premiest. kmeňov, (približovanie) do 1 000 m, priemeru 501 - 700 mm                                                                                        </t>
    </r>
    <r>
      <rPr>
        <i/>
        <sz val="11"/>
        <color indexed="8"/>
        <rFont val="Times New Roman"/>
        <family val="1"/>
        <charset val="238"/>
      </rPr>
      <t>Horizontal displacement of tree trunk (skidding) within 1 000 m, diameter 501 - 700 mm</t>
    </r>
  </si>
  <si>
    <r>
      <t xml:space="preserve">Vodorovné premiest. kmeňov, (približovanie) do 1 000 m, priemeru 701 - 900 mm                                                                                         </t>
    </r>
    <r>
      <rPr>
        <i/>
        <sz val="11"/>
        <color indexed="8"/>
        <rFont val="Times New Roman"/>
        <family val="1"/>
        <charset val="238"/>
      </rPr>
      <t>Horizontal displacement of tree trunk (skidding) within 1 000 m, diameter 701 - 900 mm</t>
    </r>
  </si>
  <si>
    <r>
      <t xml:space="preserve">Vodorovné premiest. kmeňov, (približovanie) do 1 000 m, priemeru nad 900 mm                                                                                         </t>
    </r>
    <r>
      <rPr>
        <i/>
        <sz val="11"/>
        <color indexed="8"/>
        <rFont val="Times New Roman"/>
        <family val="1"/>
        <charset val="238"/>
      </rPr>
      <t>Horizontal displacement of tree trunk (skidding) within 1 000 m, diameter over 900 mm</t>
    </r>
  </si>
  <si>
    <r>
      <t xml:space="preserve">Úprava územia po odlesnení, Uvedenie pôdneho krytu, približovacích ciest  a odvozného  miesta do pôvodného stavu
</t>
    </r>
    <r>
      <rPr>
        <i/>
        <sz val="11"/>
        <color indexed="8"/>
        <rFont val="Times New Roman"/>
        <family val="1"/>
        <charset val="238"/>
      </rPr>
      <t xml:space="preserve">Landscape recultivation after cutting, Reinstatement of ground cover, skidding routes and storage point  </t>
    </r>
  </si>
  <si>
    <r>
      <t xml:space="preserve">Rozoberanie vozovky a plochy z panelov so škárami zaliatymi asfaltovou alebo cementovou maltou,  -0,408t
</t>
    </r>
    <r>
      <rPr>
        <i/>
        <sz val="12"/>
        <rFont val="Times New Roman"/>
        <family val="1"/>
        <charset val="238"/>
      </rPr>
      <t>Breaking the road and area consist of panels with the asphalt or cement mortar,                  -0408t</t>
    </r>
  </si>
  <si>
    <r>
      <t xml:space="preserve">Odstránenie krytu v ploche nad 200 m2 z kameniva hrubého drveného,
hr.200 do 300 mm,  -0,400t
</t>
    </r>
    <r>
      <rPr>
        <i/>
        <sz val="12"/>
        <rFont val="Times New Roman"/>
        <family val="1"/>
        <charset val="238"/>
      </rPr>
      <t>Removing the cover in an area over 200 m2 that consist of quarry rock of layer thickness from 200 to 300 mm, -0,400t</t>
    </r>
  </si>
  <si>
    <r>
      <t xml:space="preserve">Montáž číslovacích, výstražných, </t>
    </r>
    <r>
      <rPr>
        <sz val="12"/>
        <color indexed="8"/>
        <rFont val="Times New Roman"/>
        <family val="1"/>
        <charset val="238"/>
      </rPr>
      <t xml:space="preserve">leteckých tabuliek
</t>
    </r>
    <r>
      <rPr>
        <i/>
        <sz val="12"/>
        <color indexed="8"/>
        <rFont val="Times New Roman"/>
        <family val="1"/>
        <charset val="238"/>
      </rPr>
      <t xml:space="preserve">Assembly of numbering, warning, </t>
    </r>
    <r>
      <rPr>
        <i/>
        <sz val="12"/>
        <color indexed="8"/>
        <rFont val="Times New Roman"/>
        <family val="1"/>
        <charset val="238"/>
      </rPr>
      <t>big size number plates</t>
    </r>
  </si>
  <si>
    <t>09a</t>
  </si>
  <si>
    <r>
      <t xml:space="preserve">Realizácia prístupových ciest vrátane uvedenia všetkých budovaných a používaných ciest do pôvodného stavu v zmysle podmienok užívateľov  (Spolu riadky 09a, 10a, 10b)  
</t>
    </r>
    <r>
      <rPr>
        <b/>
        <i/>
        <sz val="12"/>
        <rFont val="Times New Roman"/>
        <family val="1"/>
        <charset val="238"/>
      </rPr>
      <t>Construction of access roads and consequent reinstatement of all new-built or other utilized acces roads in terms of user's conditions  (Total rows 09a, 10a, 10b)</t>
    </r>
  </si>
  <si>
    <r>
      <t xml:space="preserve">Zemné práce HSV  (Spolu 01-09a)
</t>
    </r>
    <r>
      <rPr>
        <i/>
        <sz val="12"/>
        <color indexed="8"/>
        <rFont val="Times New Roman"/>
        <family val="1"/>
        <charset val="238"/>
      </rPr>
      <t>Ground works HSV  (Total 01-09a)</t>
    </r>
  </si>
  <si>
    <r>
      <t xml:space="preserve">Likvidácia (premiestnenie, frézovanie, spálenie), konárov zo zrúbaných stromov s priemerom kmeňa nad 100 mm
</t>
    </r>
    <r>
      <rPr>
        <i/>
        <sz val="11"/>
        <color indexed="8"/>
        <rFont val="Times New Roman"/>
        <family val="1"/>
        <charset val="238"/>
      </rPr>
      <t>Clearance (displacement,sticking,burning) of bushes and trees with a diameter over 100 mm</t>
    </r>
  </si>
  <si>
    <r>
      <t xml:space="preserve">Likvidácia (premiestnenie, frézovanie, spálenie), odstránených krovín a stromov do priemeru 100 mm
</t>
    </r>
    <r>
      <rPr>
        <i/>
        <sz val="11"/>
        <color indexed="8"/>
        <rFont val="Times New Roman"/>
        <family val="1"/>
        <charset val="238"/>
      </rPr>
      <t>Clearance(displacement,sticking,burning) of bushes and trees with a diameter up to 100 mm</t>
    </r>
  </si>
  <si>
    <r>
      <t xml:space="preserve">Priame náklady stavebného objektu   (Spolu riadky 01, 02, 03, 04, 05, 06, 07, 08)
</t>
    </r>
    <r>
      <rPr>
        <b/>
        <i/>
        <sz val="14"/>
        <rFont val="Times New Roman"/>
        <family val="1"/>
        <charset val="238"/>
      </rPr>
      <t>Direct costs of the building object   (Total rows 01, 02, 03, 04, 05, 06, 07, 08)</t>
    </r>
  </si>
  <si>
    <r>
      <t xml:space="preserve">Montáže (De-) (Spolu 01-01a, 01-02a, 01-03a, 01-04a, 01-05a, 01-06a, 01-07a, 01-08a)
</t>
    </r>
    <r>
      <rPr>
        <i/>
        <sz val="11"/>
        <color indexed="8"/>
        <rFont val="Times New Roman"/>
        <family val="1"/>
        <charset val="238"/>
      </rPr>
      <t>Assemblies (Dis-) (Totals 01-01a, 01-02a, 01-03a, 01-04a, 01-05a, 01-06a, 01-07a, 01-08a)</t>
    </r>
  </si>
  <si>
    <r>
      <t xml:space="preserve">Materiál   (Spolu 01-01b, 01-02b, 01-03b, 01-04b, 01-05b, 01-06b, 01-07b, 01-08b)
</t>
    </r>
    <r>
      <rPr>
        <i/>
        <sz val="11"/>
        <color indexed="8"/>
        <rFont val="Times New Roman"/>
        <family val="1"/>
        <charset val="238"/>
      </rPr>
      <t>Material   (Totals 01-01b, 01-02b, 01-03b, 01-04b, 01-05b, 01-06b, 01-07b, 01-08b)</t>
    </r>
  </si>
  <si>
    <t>VÝKAZ VÝMER                                
BILL OF QUANTITIES</t>
  </si>
  <si>
    <r>
      <rPr>
        <b/>
        <sz val="12"/>
        <color indexed="8"/>
        <rFont val="Times New Roman"/>
        <family val="1"/>
        <charset val="238"/>
      </rPr>
      <t>Stavba: E.:  2. Stavba - 2x400 kV vedenie ESt Rimavská Sobota - št. hranica Slovenská republika - Maďarsko</t>
    </r>
    <r>
      <rPr>
        <b/>
        <i/>
        <sz val="12"/>
        <color indexed="8"/>
        <rFont val="Times New Roman"/>
        <family val="1"/>
        <charset val="238"/>
      </rPr>
      <t xml:space="preserve">
Structure: E.: Prooject No. 2 - 2x400 kV OHL Rim. Sobota - Slovak / Hungarian state border
</t>
    </r>
  </si>
  <si>
    <r>
      <rPr>
        <sz val="12"/>
        <color indexed="17"/>
        <rFont val="Times New Roman"/>
        <family val="1"/>
        <charset val="238"/>
      </rPr>
      <t xml:space="preserve">SLOVENSKÁ ELEKTRIZAČNÁ           
PRENOSOVÁ SÚSTAVA, a.s.  </t>
    </r>
    <r>
      <rPr>
        <sz val="12"/>
        <color indexed="8"/>
        <rFont val="Times New Roman"/>
        <family val="1"/>
        <charset val="238"/>
      </rPr>
      <t xml:space="preserve">        
Mlynské nivy 59/A          
824 84 BRATISLAVA </t>
    </r>
  </si>
  <si>
    <r>
      <rPr>
        <sz val="12"/>
        <color indexed="17"/>
        <rFont val="Times New Roman"/>
        <family val="1"/>
        <charset val="238"/>
      </rPr>
      <t xml:space="preserve">SLOVENSKÁ ELEKTRIZAČNÁ           
PRENOSOVÁ SÚSTAVA, a.s.  </t>
    </r>
    <r>
      <rPr>
        <sz val="12"/>
        <color indexed="8"/>
        <rFont val="Times New Roman"/>
        <family val="1"/>
        <charset val="238"/>
      </rPr>
      <t xml:space="preserve">        
Mlynské nivy 59/A          
824 84 BRATISLAVA</t>
    </r>
  </si>
  <si>
    <r>
      <t xml:space="preserve">Montáž panelov pod základový diel, rozvoz a osadenie
</t>
    </r>
    <r>
      <rPr>
        <i/>
        <sz val="12"/>
        <rFont val="Times New Roman"/>
        <family val="1"/>
        <charset val="238"/>
      </rPr>
      <t>Concrete panel assembly under stub, distribution and assembly</t>
    </r>
  </si>
  <si>
    <r>
      <t xml:space="preserve">Montáž základových dielov, rozvoz a stavba
</t>
    </r>
    <r>
      <rPr>
        <i/>
        <sz val="12"/>
        <rFont val="Times New Roman"/>
        <family val="1"/>
        <charset val="238"/>
      </rPr>
      <t>Stub assembly, distribution and erection (exposed parts)</t>
    </r>
  </si>
  <si>
    <r>
      <t xml:space="preserve">Spätný zához zeminy so zhutnením
</t>
    </r>
    <r>
      <rPr>
        <i/>
        <sz val="12"/>
        <rFont val="Times New Roman"/>
        <family val="1"/>
        <charset val="238"/>
      </rPr>
      <t>Backfill of soil with compaction</t>
    </r>
  </si>
  <si>
    <r>
      <t xml:space="preserve">Odvoz prebytočnej zeminy na skládku vrátane nakládky a vykládky 
</t>
    </r>
    <r>
      <rPr>
        <i/>
        <sz val="12"/>
        <rFont val="Times New Roman"/>
        <family val="1"/>
        <charset val="238"/>
      </rPr>
      <t>Transport of surplus soil to the landfill including loading and unloading of soil</t>
    </r>
  </si>
  <si>
    <r>
      <t xml:space="preserve">Ošetrenie styku oceľ - betón
</t>
    </r>
    <r>
      <rPr>
        <i/>
        <sz val="12"/>
        <rFont val="Times New Roman"/>
        <family val="1"/>
        <charset val="238"/>
      </rPr>
      <t xml:space="preserve">Contact treatment between steel and concrete </t>
    </r>
  </si>
  <si>
    <r>
      <rPr>
        <b/>
        <sz val="12"/>
        <color indexed="8"/>
        <rFont val="Times New Roman"/>
        <family val="1"/>
        <charset val="238"/>
      </rPr>
      <t>Stavba: E.:  2. Stavba - 2x400 kV vedenie ESt Rim. Sobota - št. hranica Slovenská republika - Maďarsko</t>
    </r>
    <r>
      <rPr>
        <b/>
        <i/>
        <sz val="12"/>
        <color indexed="8"/>
        <rFont val="Times New Roman"/>
        <family val="1"/>
        <charset val="238"/>
      </rPr>
      <t xml:space="preserve">
Structure: E.: Prooject No. 2 - 2x400 kV OHL Rim. Sobota - Slovak / Hungarian state border
</t>
    </r>
  </si>
  <si>
    <r>
      <t xml:space="preserve">Armatúry pre kotevný záves na stožiar M1-61 - dodávka SEPS pre MAVIR
</t>
    </r>
    <r>
      <rPr>
        <i/>
        <sz val="12"/>
        <color theme="1"/>
        <rFont val="Times New Roman"/>
        <family val="1"/>
        <charset val="238"/>
      </rPr>
      <t>Fiitings for tension set on the tower M1-61 - delivery to SEPS for MAVIR</t>
    </r>
  </si>
  <si>
    <r>
      <t xml:space="preserve">Cenová tabuľka 01-09a
</t>
    </r>
    <r>
      <rPr>
        <b/>
        <i/>
        <sz val="12"/>
        <color indexed="8"/>
        <rFont val="Times New Roman"/>
        <family val="1"/>
        <charset val="238"/>
      </rPr>
      <t>Price Schedule 01-09a</t>
    </r>
  </si>
  <si>
    <r>
      <t xml:space="preserve">Spolu 01-09a
</t>
    </r>
    <r>
      <rPr>
        <b/>
        <i/>
        <sz val="12"/>
        <color indexed="8"/>
        <rFont val="Times New Roman"/>
        <family val="1"/>
        <charset val="238"/>
      </rPr>
      <t>Total 01-09a</t>
    </r>
  </si>
  <si>
    <r>
      <rPr>
        <u/>
        <sz val="12"/>
        <rFont val="Times New Roman"/>
        <family val="1"/>
        <charset val="238"/>
      </rPr>
      <t>Priama inžinierska činnosť</t>
    </r>
    <r>
      <rPr>
        <sz val="12"/>
        <rFont val="Times New Roman"/>
        <family val="1"/>
        <charset val="238"/>
      </rPr>
      <t xml:space="preserve">
Prejednanie vypínaní križovaných vedení nn, vn, vvn a zvn, vytýčenie všetkých podzemných sieti, zabezpečenie dohody o vstupe na pozemky s užívateľmi alebo majiteľmi, zabezpečenie výrubov na poľnohospodárskej pôde, náklady spojené s uvedením do prevadzky: napr. revizná správa, úradná skúška, nastavenie elektrických ochrán v ESt, železničný dozor, autorský dozor projektanta a statika, zabezpečenie výrubov na lesných pozemkoch podľa potreby, zabezpečenie zmien potrebných povolení,  
</t>
    </r>
    <r>
      <rPr>
        <i/>
        <u/>
        <sz val="12"/>
        <rFont val="Times New Roman"/>
        <family val="1"/>
        <charset val="238"/>
      </rPr>
      <t>Direct engineering works</t>
    </r>
    <r>
      <rPr>
        <i/>
        <sz val="12"/>
        <rFont val="Times New Roman"/>
        <family val="1"/>
        <charset val="238"/>
      </rPr>
      <t xml:space="preserve">
Negotiation of crossing lines with low voltage, medium voltage, very high voltage and extra high voltage; switching-off, alingment of all underground facilities, securing of agreements with land owners or users, securing of fellings on agricultural land, charges related to commissioning, e.g. revision report, official examination, line protection settings in Substations, railway supervisor, design supervisor and static, securing of fellings on forest land as neededs, ensure changes to the necessary permits</t>
    </r>
  </si>
  <si>
    <t>Vodič ACSR 434-AL1/56-ST1A s povrchovou úpravou ocele Zn95Al5
Conductor ACSR 434-AL1/56-ST1A with STEEL surface protection Zn95Al5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</si>
</sst>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_K_č_-;\-* #,##0\ _K_č_-;_-* &quot;-&quot;\ _K_č_-;_-@_-"/>
    <numFmt numFmtId="165" formatCode="#,##0.000"/>
    <numFmt numFmtId="166" formatCode="#,##0.00\ &quot;€&quot;"/>
    <numFmt numFmtId="167" formatCode="0.0000"/>
    <numFmt numFmtId="168" formatCode="#,##0.00\ [$km]"/>
    <numFmt numFmtId="169" formatCode="#,##0\ &quot;€&quot;"/>
    <numFmt numFmtId="170" formatCode="0.000"/>
    <numFmt numFmtId="171" formatCode="0.0"/>
  </numFmts>
  <fonts count="37" x14ac:knownFonts="1">
    <font>
      <sz val="11"/>
      <color indexed="8"/>
      <name val="Calibri"/>
      <family val="2"/>
      <charset val="238"/>
    </font>
    <font>
      <sz val="10"/>
      <name val="Arial CE"/>
      <charset val="238"/>
    </font>
    <font>
      <sz val="10"/>
      <name val="Arial CE"/>
      <family val="2"/>
      <charset val="238"/>
    </font>
    <font>
      <sz val="11"/>
      <color indexed="8"/>
      <name val="Calibri"/>
      <family val="2"/>
      <charset val="238"/>
    </font>
    <font>
      <sz val="10"/>
      <color indexed="8"/>
      <name val="Arial"/>
      <family val="2"/>
      <charset val="238"/>
    </font>
    <font>
      <sz val="10"/>
      <name val="Arial Narrow"/>
      <family val="2"/>
      <charset val="238"/>
    </font>
    <font>
      <sz val="12"/>
      <color indexed="8"/>
      <name val="Times New Roman"/>
      <family val="1"/>
      <charset val="238"/>
    </font>
    <font>
      <b/>
      <sz val="12"/>
      <color indexed="8"/>
      <name val="Times New Roman"/>
      <family val="1"/>
      <charset val="238"/>
    </font>
    <font>
      <b/>
      <i/>
      <sz val="12"/>
      <color indexed="8"/>
      <name val="Times New Roman"/>
      <family val="1"/>
      <charset val="238"/>
    </font>
    <font>
      <i/>
      <sz val="12"/>
      <color indexed="8"/>
      <name val="Times New Roman"/>
      <family val="1"/>
      <charset val="238"/>
    </font>
    <font>
      <b/>
      <sz val="12"/>
      <name val="Times New Roman"/>
      <family val="1"/>
      <charset val="238"/>
    </font>
    <font>
      <b/>
      <i/>
      <sz val="12"/>
      <name val="Times New Roman"/>
      <family val="1"/>
      <charset val="238"/>
    </font>
    <font>
      <sz val="12"/>
      <name val="Times New Roman"/>
      <family val="1"/>
      <charset val="238"/>
    </font>
    <font>
      <i/>
      <sz val="12"/>
      <name val="Times New Roman"/>
      <family val="1"/>
      <charset val="238"/>
    </font>
    <font>
      <u/>
      <sz val="12"/>
      <color indexed="8"/>
      <name val="Times New Roman"/>
      <family val="1"/>
      <charset val="238"/>
    </font>
    <font>
      <i/>
      <u/>
      <sz val="12"/>
      <color indexed="8"/>
      <name val="Times New Roman"/>
      <family val="1"/>
      <charset val="238"/>
    </font>
    <font>
      <b/>
      <sz val="14"/>
      <color indexed="8"/>
      <name val="Times New Roman"/>
      <family val="1"/>
      <charset val="238"/>
    </font>
    <font>
      <sz val="10"/>
      <color indexed="8"/>
      <name val="Times New Roman"/>
      <family val="1"/>
      <charset val="238"/>
    </font>
    <font>
      <b/>
      <sz val="14"/>
      <name val="Times New Roman"/>
      <family val="1"/>
      <charset val="238"/>
    </font>
    <font>
      <sz val="12"/>
      <color indexed="17"/>
      <name val="Times New Roman"/>
      <family val="1"/>
      <charset val="238"/>
    </font>
    <font>
      <sz val="14"/>
      <color indexed="8"/>
      <name val="Times New Roman"/>
      <family val="1"/>
      <charset val="238"/>
    </font>
    <font>
      <b/>
      <i/>
      <sz val="14"/>
      <name val="Times New Roman"/>
      <family val="1"/>
      <charset val="238"/>
    </font>
    <font>
      <sz val="14"/>
      <name val="Times New Roman"/>
      <family val="1"/>
      <charset val="238"/>
    </font>
    <font>
      <b/>
      <sz val="16"/>
      <color indexed="8"/>
      <name val="Times New Roman"/>
      <family val="1"/>
      <charset val="238"/>
    </font>
    <font>
      <b/>
      <i/>
      <sz val="16"/>
      <color indexed="8"/>
      <name val="Times New Roman"/>
      <family val="1"/>
      <charset val="238"/>
    </font>
    <font>
      <b/>
      <sz val="16"/>
      <name val="Times New Roman"/>
      <family val="1"/>
      <charset val="238"/>
    </font>
    <font>
      <b/>
      <i/>
      <sz val="11"/>
      <name val="Times New Roman"/>
      <family val="1"/>
      <charset val="238"/>
    </font>
    <font>
      <sz val="12"/>
      <color rgb="FFFF0000"/>
      <name val="Times New Roman"/>
      <family val="1"/>
      <charset val="238"/>
    </font>
    <font>
      <sz val="8"/>
      <name val="Arial CE"/>
      <family val="2"/>
      <charset val="238"/>
    </font>
    <font>
      <b/>
      <sz val="9"/>
      <name val="Arial CE"/>
      <charset val="238"/>
    </font>
    <font>
      <b/>
      <i/>
      <sz val="9"/>
      <name val="Arial CE"/>
      <charset val="238"/>
    </font>
    <font>
      <sz val="11"/>
      <color indexed="8"/>
      <name val="Times New Roman"/>
      <family val="1"/>
      <charset val="238"/>
    </font>
    <font>
      <sz val="12"/>
      <color theme="1"/>
      <name val="Times New Roman"/>
      <family val="1"/>
      <charset val="238"/>
    </font>
    <font>
      <i/>
      <sz val="12"/>
      <color theme="1"/>
      <name val="Times New Roman"/>
      <family val="1"/>
      <charset val="238"/>
    </font>
    <font>
      <u/>
      <sz val="12"/>
      <name val="Times New Roman"/>
      <family val="1"/>
      <charset val="238"/>
    </font>
    <font>
      <i/>
      <u/>
      <sz val="12"/>
      <name val="Times New Roman"/>
      <family val="1"/>
      <charset val="238"/>
    </font>
    <font>
      <i/>
      <sz val="11"/>
      <color indexed="8"/>
      <name val="Times New Roman"/>
      <family val="1"/>
      <charset val="238"/>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83">
    <border>
      <left/>
      <right/>
      <top/>
      <bottom/>
      <diagonal/>
    </border>
    <border>
      <left/>
      <right/>
      <top style="hair">
        <color indexed="64"/>
      </top>
      <bottom style="hair">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s>
  <cellStyleXfs count="9">
    <xf numFmtId="0" fontId="0" fillId="0" borderId="0"/>
    <xf numFmtId="164" fontId="2" fillId="0" borderId="0" applyFont="0" applyFill="0" applyBorder="0" applyAlignment="0" applyProtection="0"/>
    <xf numFmtId="0" fontId="1" fillId="0" borderId="0"/>
    <xf numFmtId="0" fontId="4" fillId="0" borderId="0"/>
    <xf numFmtId="0" fontId="2" fillId="0" borderId="0"/>
    <xf numFmtId="0" fontId="3" fillId="0" borderId="0"/>
    <xf numFmtId="0" fontId="2" fillId="0" borderId="0"/>
    <xf numFmtId="0" fontId="2" fillId="0" borderId="0"/>
    <xf numFmtId="0" fontId="5" fillId="0" borderId="0" applyAlignment="0"/>
  </cellStyleXfs>
  <cellXfs count="322">
    <xf numFmtId="0" fontId="0" fillId="0" borderId="0" xfId="0"/>
    <xf numFmtId="0" fontId="6" fillId="0" borderId="1" xfId="0" applyFont="1" applyBorder="1" applyAlignment="1">
      <alignment horizontal="center" vertical="center" wrapText="1"/>
    </xf>
    <xf numFmtId="0" fontId="6" fillId="0" borderId="10" xfId="0" applyFont="1" applyBorder="1" applyAlignment="1">
      <alignment horizontal="left" vertical="center"/>
    </xf>
    <xf numFmtId="0" fontId="9" fillId="0" borderId="0" xfId="0" applyFont="1" applyBorder="1" applyAlignment="1">
      <alignment horizontal="left" vertical="top"/>
    </xf>
    <xf numFmtId="0" fontId="6"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1" xfId="3" applyNumberFormat="1" applyFont="1" applyBorder="1" applyAlignment="1" applyProtection="1">
      <alignment vertical="center"/>
    </xf>
    <xf numFmtId="49" fontId="10" fillId="0" borderId="17" xfId="7" applyNumberFormat="1" applyFont="1" applyFill="1" applyBorder="1" applyAlignment="1">
      <alignment vertical="center"/>
    </xf>
    <xf numFmtId="0" fontId="13" fillId="0" borderId="18" xfId="7" applyFont="1" applyFill="1" applyBorder="1" applyAlignment="1">
      <alignment horizontal="left" vertical="center"/>
    </xf>
    <xf numFmtId="49" fontId="10" fillId="0" borderId="19" xfId="7" applyNumberFormat="1" applyFont="1" applyFill="1" applyBorder="1" applyAlignment="1">
      <alignment vertical="center"/>
    </xf>
    <xf numFmtId="0" fontId="12" fillId="0" borderId="20" xfId="7" applyFont="1" applyBorder="1" applyAlignment="1">
      <alignment horizontal="left" vertical="center"/>
    </xf>
    <xf numFmtId="49" fontId="10" fillId="0" borderId="0" xfId="7" applyNumberFormat="1" applyFont="1" applyFill="1" applyBorder="1" applyAlignment="1">
      <alignment vertical="center"/>
    </xf>
    <xf numFmtId="0" fontId="12" fillId="0" borderId="0" xfId="7" applyFont="1" applyBorder="1" applyAlignment="1">
      <alignment horizontal="left" vertical="center"/>
    </xf>
    <xf numFmtId="0" fontId="12" fillId="0" borderId="18" xfId="7" applyFont="1" applyBorder="1" applyAlignment="1">
      <alignment horizontal="left" vertical="center"/>
    </xf>
    <xf numFmtId="0" fontId="12" fillId="0" borderId="21" xfId="7" applyFont="1" applyBorder="1" applyAlignment="1">
      <alignment horizontal="left" vertical="center"/>
    </xf>
    <xf numFmtId="49" fontId="7" fillId="0" borderId="1" xfId="3" applyNumberFormat="1" applyFont="1" applyBorder="1" applyAlignment="1" applyProtection="1">
      <alignment vertical="center" wrapText="1"/>
    </xf>
    <xf numFmtId="0" fontId="6" fillId="0" borderId="0" xfId="0" applyFont="1"/>
    <xf numFmtId="0" fontId="6" fillId="0" borderId="2" xfId="0" applyFont="1" applyBorder="1"/>
    <xf numFmtId="0" fontId="6" fillId="0" borderId="23" xfId="0" applyFont="1" applyBorder="1"/>
    <xf numFmtId="0" fontId="6" fillId="0" borderId="30" xfId="0" applyFont="1" applyBorder="1"/>
    <xf numFmtId="0" fontId="6" fillId="0" borderId="0" xfId="0" applyFont="1" applyBorder="1"/>
    <xf numFmtId="0" fontId="6" fillId="0" borderId="31" xfId="0" applyFont="1" applyBorder="1"/>
    <xf numFmtId="49" fontId="16" fillId="0" borderId="2" xfId="0" applyNumberFormat="1" applyFont="1" applyBorder="1" applyAlignment="1">
      <alignment horizontal="center" vertical="center"/>
    </xf>
    <xf numFmtId="0" fontId="6" fillId="0" borderId="27" xfId="0" applyFont="1" applyBorder="1"/>
    <xf numFmtId="0" fontId="6" fillId="0" borderId="1" xfId="0" applyFont="1" applyBorder="1"/>
    <xf numFmtId="0" fontId="6" fillId="0" borderId="32" xfId="0" applyFont="1" applyBorder="1"/>
    <xf numFmtId="0" fontId="6" fillId="0" borderId="33" xfId="0" applyFont="1" applyBorder="1"/>
    <xf numFmtId="0" fontId="6" fillId="0" borderId="34" xfId="0" applyFont="1" applyBorder="1"/>
    <xf numFmtId="0" fontId="6" fillId="0" borderId="24" xfId="0" applyFont="1" applyBorder="1"/>
    <xf numFmtId="0" fontId="6" fillId="0" borderId="25" xfId="0" applyFont="1" applyBorder="1"/>
    <xf numFmtId="0" fontId="17" fillId="0" borderId="0" xfId="0" applyFont="1"/>
    <xf numFmtId="166" fontId="25" fillId="0" borderId="7" xfId="7" applyNumberFormat="1" applyFont="1" applyFill="1" applyBorder="1" applyAlignment="1">
      <alignment vertical="center"/>
    </xf>
    <xf numFmtId="49" fontId="18" fillId="0" borderId="35" xfId="7" applyNumberFormat="1" applyFont="1" applyFill="1" applyBorder="1" applyAlignment="1">
      <alignment vertical="center"/>
    </xf>
    <xf numFmtId="166" fontId="12" fillId="0" borderId="36" xfId="7" applyNumberFormat="1" applyFont="1" applyFill="1" applyBorder="1" applyAlignment="1">
      <alignment vertical="center"/>
    </xf>
    <xf numFmtId="166" fontId="10" fillId="0" borderId="37" xfId="7" applyNumberFormat="1" applyFont="1" applyFill="1" applyBorder="1" applyAlignment="1">
      <alignment vertical="center"/>
    </xf>
    <xf numFmtId="166" fontId="12" fillId="0" borderId="38" xfId="7" applyNumberFormat="1" applyFont="1" applyFill="1" applyBorder="1" applyAlignment="1">
      <alignment vertical="center"/>
    </xf>
    <xf numFmtId="166" fontId="22" fillId="0" borderId="38" xfId="7" applyNumberFormat="1" applyFont="1" applyFill="1" applyBorder="1" applyAlignment="1">
      <alignment vertical="center"/>
    </xf>
    <xf numFmtId="166" fontId="22" fillId="0" borderId="36" xfId="7" applyNumberFormat="1" applyFont="1" applyFill="1" applyBorder="1" applyAlignment="1">
      <alignment vertical="center"/>
    </xf>
    <xf numFmtId="166" fontId="10" fillId="0" borderId="44" xfId="7" applyNumberFormat="1" applyFont="1" applyFill="1" applyBorder="1" applyAlignment="1">
      <alignment vertical="center"/>
    </xf>
    <xf numFmtId="0" fontId="6" fillId="0" borderId="45" xfId="0" applyFont="1" applyBorder="1" applyAlignment="1">
      <alignment horizontal="center" vertical="center" wrapText="1"/>
    </xf>
    <xf numFmtId="166" fontId="12" fillId="0" borderId="29" xfId="7" applyNumberFormat="1" applyFont="1" applyFill="1" applyBorder="1" applyAlignment="1">
      <alignment vertical="center"/>
    </xf>
    <xf numFmtId="0" fontId="6" fillId="0" borderId="27" xfId="0" applyFont="1" applyBorder="1" applyAlignment="1">
      <alignment horizontal="center" vertical="center" wrapText="1"/>
    </xf>
    <xf numFmtId="166" fontId="18" fillId="0" borderId="38" xfId="7" applyNumberFormat="1" applyFont="1" applyFill="1" applyBorder="1" applyAlignment="1">
      <alignment vertical="center"/>
    </xf>
    <xf numFmtId="0" fontId="6" fillId="0" borderId="33" xfId="0" applyFont="1" applyBorder="1" applyAlignment="1">
      <alignment horizontal="center" vertical="center" wrapText="1"/>
    </xf>
    <xf numFmtId="0" fontId="20" fillId="0" borderId="27" xfId="0" applyFont="1" applyBorder="1" applyAlignment="1">
      <alignment horizontal="center" vertical="center" wrapText="1"/>
    </xf>
    <xf numFmtId="49" fontId="6" fillId="0" borderId="30"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64"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7" fillId="0" borderId="66" xfId="0" applyNumberFormat="1" applyFont="1" applyBorder="1" applyAlignment="1">
      <alignment horizontal="center" vertical="top"/>
    </xf>
    <xf numFmtId="49" fontId="6" fillId="0" borderId="9" xfId="0" applyNumberFormat="1" applyFont="1" applyBorder="1" applyAlignment="1">
      <alignment horizontal="center" vertical="top"/>
    </xf>
    <xf numFmtId="49" fontId="6" fillId="0" borderId="30" xfId="0" applyNumberFormat="1" applyFont="1" applyBorder="1" applyAlignment="1">
      <alignment horizontal="center" vertical="top"/>
    </xf>
    <xf numFmtId="166" fontId="18" fillId="0" borderId="70" xfId="7" applyNumberFormat="1" applyFont="1" applyFill="1" applyBorder="1" applyAlignment="1">
      <alignment vertical="center"/>
    </xf>
    <xf numFmtId="166" fontId="16" fillId="0" borderId="44" xfId="0" applyNumberFormat="1" applyFont="1" applyBorder="1" applyAlignment="1">
      <alignment horizontal="right" vertical="center"/>
    </xf>
    <xf numFmtId="0" fontId="6" fillId="0" borderId="33" xfId="0" applyFont="1" applyBorder="1" applyAlignment="1">
      <alignment horizontal="left" vertical="center" wrapText="1"/>
    </xf>
    <xf numFmtId="166" fontId="16" fillId="0" borderId="38" xfId="0" applyNumberFormat="1" applyFont="1" applyBorder="1" applyAlignment="1">
      <alignment horizontal="right" vertical="center"/>
    </xf>
    <xf numFmtId="166" fontId="6" fillId="0" borderId="63" xfId="0" applyNumberFormat="1" applyFont="1" applyBorder="1" applyAlignment="1">
      <alignment horizontal="right" vertical="center"/>
    </xf>
    <xf numFmtId="0" fontId="6" fillId="0" borderId="20" xfId="0" applyFont="1" applyBorder="1" applyAlignment="1">
      <alignment horizontal="center" vertical="center" wrapText="1"/>
    </xf>
    <xf numFmtId="49" fontId="6" fillId="0" borderId="46" xfId="0" applyNumberFormat="1" applyFont="1" applyBorder="1" applyAlignment="1">
      <alignment horizontal="center" vertical="top"/>
    </xf>
    <xf numFmtId="0" fontId="12" fillId="0" borderId="45" xfId="7" applyFont="1" applyBorder="1" applyAlignment="1">
      <alignment horizontal="left" vertical="center"/>
    </xf>
    <xf numFmtId="166" fontId="12" fillId="0" borderId="71" xfId="7" applyNumberFormat="1" applyFont="1" applyFill="1" applyBorder="1" applyAlignment="1">
      <alignment vertical="center"/>
    </xf>
    <xf numFmtId="169" fontId="17" fillId="0" borderId="0" xfId="0" applyNumberFormat="1" applyFont="1" applyAlignment="1">
      <alignment vertical="center"/>
    </xf>
    <xf numFmtId="0" fontId="31" fillId="0" borderId="10" xfId="0" applyFont="1" applyBorder="1" applyAlignment="1">
      <alignment horizontal="center" vertical="center" wrapText="1"/>
    </xf>
    <xf numFmtId="166" fontId="17" fillId="0" borderId="0" xfId="0" applyNumberFormat="1" applyFont="1"/>
    <xf numFmtId="49" fontId="7" fillId="0" borderId="1" xfId="3" applyNumberFormat="1" applyFont="1" applyBorder="1" applyAlignment="1" applyProtection="1">
      <alignment horizontal="left" vertical="center" wrapText="1"/>
    </xf>
    <xf numFmtId="0" fontId="6" fillId="0" borderId="27" xfId="0" applyFont="1" applyBorder="1" applyAlignment="1" applyProtection="1">
      <alignment horizontal="left" vertical="center"/>
    </xf>
    <xf numFmtId="0" fontId="6" fillId="0" borderId="27" xfId="0" applyFont="1" applyBorder="1" applyAlignment="1" applyProtection="1">
      <alignment vertical="center"/>
    </xf>
    <xf numFmtId="0" fontId="6" fillId="0" borderId="0" xfId="0" applyFont="1" applyAlignment="1" applyProtection="1">
      <alignment vertical="center"/>
    </xf>
    <xf numFmtId="0" fontId="6" fillId="0" borderId="1" xfId="0" applyFont="1" applyBorder="1" applyProtection="1"/>
    <xf numFmtId="166" fontId="10" fillId="0" borderId="0" xfId="0" applyNumberFormat="1" applyFont="1" applyAlignment="1" applyProtection="1">
      <alignment horizontal="right" vertical="center"/>
    </xf>
    <xf numFmtId="0" fontId="6" fillId="0" borderId="0" xfId="0" applyFont="1" applyProtection="1"/>
    <xf numFmtId="0" fontId="6" fillId="0" borderId="0" xfId="0" applyFont="1" applyBorder="1" applyProtection="1"/>
    <xf numFmtId="0" fontId="6" fillId="0" borderId="10" xfId="0" applyFont="1" applyBorder="1" applyAlignment="1" applyProtection="1">
      <alignment horizontal="left" vertical="center"/>
    </xf>
    <xf numFmtId="168" fontId="27" fillId="0" borderId="0" xfId="0" applyNumberFormat="1" applyFont="1" applyAlignment="1" applyProtection="1">
      <alignment vertical="center"/>
    </xf>
    <xf numFmtId="0" fontId="9" fillId="0" borderId="0" xfId="0" applyFont="1" applyBorder="1" applyAlignment="1" applyProtection="1">
      <alignment horizontal="left" vertical="top"/>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16" xfId="0" applyFont="1" applyBorder="1" applyAlignment="1" applyProtection="1">
      <alignment vertical="center"/>
    </xf>
    <xf numFmtId="0" fontId="6" fillId="2" borderId="6"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0" borderId="14" xfId="0" applyFont="1" applyBorder="1" applyAlignment="1" applyProtection="1">
      <alignment horizontal="center" vertical="center"/>
    </xf>
    <xf numFmtId="0" fontId="6" fillId="0" borderId="5" xfId="0" applyFont="1" applyBorder="1" applyAlignment="1" applyProtection="1">
      <alignment horizontal="left" vertical="center" wrapText="1"/>
    </xf>
    <xf numFmtId="0" fontId="6" fillId="0" borderId="19" xfId="0" applyFont="1" applyBorder="1" applyAlignment="1" applyProtection="1">
      <alignment horizontal="center" vertical="center" wrapText="1"/>
    </xf>
    <xf numFmtId="3" fontId="6" fillId="0" borderId="81" xfId="0" applyNumberFormat="1" applyFont="1" applyBorder="1" applyAlignment="1" applyProtection="1">
      <alignment horizontal="center" vertical="center"/>
    </xf>
    <xf numFmtId="166" fontId="6" fillId="0" borderId="34" xfId="3" applyNumberFormat="1" applyFont="1" applyBorder="1" applyAlignment="1" applyProtection="1">
      <alignment horizontal="right" vertical="center"/>
    </xf>
    <xf numFmtId="0" fontId="6" fillId="0" borderId="8" xfId="0" applyFont="1" applyBorder="1" applyAlignment="1" applyProtection="1">
      <alignment horizontal="center" vertical="center"/>
    </xf>
    <xf numFmtId="0" fontId="6" fillId="0" borderId="4" xfId="0" applyFont="1" applyBorder="1" applyAlignment="1" applyProtection="1">
      <alignment vertical="center" wrapText="1"/>
    </xf>
    <xf numFmtId="0" fontId="6" fillId="0" borderId="4" xfId="0" applyFont="1" applyBorder="1" applyAlignment="1" applyProtection="1">
      <alignment horizontal="center" vertical="center" wrapText="1"/>
    </xf>
    <xf numFmtId="3" fontId="6" fillId="0" borderId="57" xfId="0" applyNumberFormat="1" applyFont="1" applyBorder="1" applyAlignment="1" applyProtection="1">
      <alignment horizontal="center" vertical="center"/>
    </xf>
    <xf numFmtId="166" fontId="6" fillId="0" borderId="76" xfId="3" applyNumberFormat="1" applyFont="1" applyBorder="1" applyAlignment="1" applyProtection="1">
      <alignment horizontal="right" vertical="center"/>
    </xf>
    <xf numFmtId="166" fontId="6" fillId="0" borderId="28" xfId="3" applyNumberFormat="1" applyFont="1" applyBorder="1" applyAlignment="1" applyProtection="1">
      <alignment vertical="center"/>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165" fontId="6" fillId="0" borderId="57" xfId="0" applyNumberFormat="1" applyFont="1" applyBorder="1" applyAlignment="1" applyProtection="1">
      <alignment horizontal="center" vertical="center"/>
    </xf>
    <xf numFmtId="4" fontId="6" fillId="0" borderId="57" xfId="0" applyNumberFormat="1" applyFont="1" applyBorder="1" applyAlignment="1" applyProtection="1">
      <alignment horizontal="center" vertical="center"/>
    </xf>
    <xf numFmtId="0" fontId="12" fillId="0" borderId="4" xfId="0" applyFont="1" applyBorder="1" applyAlignment="1" applyProtection="1">
      <alignment vertical="center" wrapText="1"/>
    </xf>
    <xf numFmtId="0" fontId="6" fillId="0" borderId="4" xfId="0" applyFont="1" applyFill="1" applyBorder="1" applyAlignment="1" applyProtection="1">
      <alignment horizontal="center" vertical="center" wrapText="1"/>
    </xf>
    <xf numFmtId="166" fontId="6" fillId="0" borderId="78" xfId="3" applyNumberFormat="1" applyFont="1" applyBorder="1" applyAlignment="1" applyProtection="1">
      <alignment horizontal="right" vertical="center"/>
    </xf>
    <xf numFmtId="0" fontId="32" fillId="0" borderId="4" xfId="0" applyFont="1" applyFill="1" applyBorder="1" applyAlignment="1" applyProtection="1">
      <alignment horizontal="center" vertical="center" wrapText="1"/>
    </xf>
    <xf numFmtId="165" fontId="32" fillId="0" borderId="57" xfId="0" applyNumberFormat="1" applyFont="1" applyBorder="1" applyAlignment="1" applyProtection="1">
      <alignment horizontal="center" vertical="center"/>
    </xf>
    <xf numFmtId="166" fontId="32" fillId="0" borderId="76" xfId="3" applyNumberFormat="1" applyFont="1" applyBorder="1" applyAlignment="1" applyProtection="1">
      <alignment horizontal="right" vertical="center"/>
    </xf>
    <xf numFmtId="0" fontId="27" fillId="0" borderId="0" xfId="0" applyFont="1" applyAlignment="1" applyProtection="1">
      <alignment vertical="center"/>
    </xf>
    <xf numFmtId="1" fontId="6" fillId="0" borderId="57" xfId="0" applyNumberFormat="1" applyFont="1" applyBorder="1" applyAlignment="1" applyProtection="1">
      <alignment horizontal="center" vertical="center"/>
    </xf>
    <xf numFmtId="0" fontId="6" fillId="0" borderId="13" xfId="0" applyFont="1" applyBorder="1" applyAlignment="1" applyProtection="1">
      <alignment vertical="center" wrapText="1"/>
    </xf>
    <xf numFmtId="0" fontId="6" fillId="0" borderId="13" xfId="0" applyFont="1" applyBorder="1" applyAlignment="1" applyProtection="1">
      <alignment horizontal="center" vertical="center" wrapText="1"/>
    </xf>
    <xf numFmtId="1" fontId="6" fillId="0" borderId="82" xfId="0" applyNumberFormat="1" applyFont="1" applyBorder="1" applyAlignment="1" applyProtection="1">
      <alignment horizontal="center" vertical="center"/>
    </xf>
    <xf numFmtId="166" fontId="6" fillId="0" borderId="79" xfId="3" applyNumberFormat="1" applyFont="1" applyBorder="1" applyAlignment="1" applyProtection="1">
      <alignment horizontal="right" vertical="center"/>
    </xf>
    <xf numFmtId="0" fontId="6" fillId="0" borderId="41" xfId="0" applyFont="1" applyBorder="1" applyAlignment="1" applyProtection="1">
      <alignment horizontal="center" vertical="center"/>
    </xf>
    <xf numFmtId="0" fontId="32" fillId="0" borderId="42" xfId="0" applyFont="1" applyBorder="1" applyAlignment="1" applyProtection="1">
      <alignment vertical="center" wrapText="1"/>
    </xf>
    <xf numFmtId="0" fontId="32" fillId="0" borderId="42" xfId="0" applyFont="1" applyFill="1" applyBorder="1" applyAlignment="1" applyProtection="1">
      <alignment horizontal="center" vertical="center" wrapText="1"/>
    </xf>
    <xf numFmtId="1" fontId="32" fillId="0" borderId="61" xfId="0" applyNumberFormat="1" applyFont="1" applyBorder="1" applyAlignment="1" applyProtection="1">
      <alignment horizontal="center" vertical="center"/>
    </xf>
    <xf numFmtId="166" fontId="32" fillId="0" borderId="77" xfId="3" applyNumberFormat="1" applyFont="1" applyBorder="1" applyAlignment="1" applyProtection="1">
      <alignment horizontal="right" vertical="center"/>
    </xf>
    <xf numFmtId="0" fontId="7" fillId="0" borderId="0" xfId="0" applyFont="1" applyBorder="1" applyAlignment="1" applyProtection="1">
      <alignment horizontal="right" vertical="center" wrapText="1"/>
    </xf>
    <xf numFmtId="0" fontId="7" fillId="0" borderId="26" xfId="0" applyFont="1" applyBorder="1" applyAlignment="1" applyProtection="1">
      <alignment horizontal="right" vertical="center" wrapText="1"/>
    </xf>
    <xf numFmtId="166" fontId="7" fillId="0" borderId="22" xfId="0" applyNumberFormat="1" applyFont="1" applyBorder="1" applyAlignment="1" applyProtection="1">
      <alignment vertical="center"/>
    </xf>
    <xf numFmtId="0" fontId="6" fillId="0" borderId="23" xfId="0" applyFont="1" applyBorder="1" applyAlignment="1" applyProtection="1">
      <alignment vertical="center"/>
    </xf>
    <xf numFmtId="0" fontId="6" fillId="0" borderId="24" xfId="0" applyFont="1" applyBorder="1" applyAlignment="1" applyProtection="1">
      <alignment vertical="center"/>
    </xf>
    <xf numFmtId="0" fontId="6" fillId="0" borderId="25" xfId="0" applyFont="1" applyBorder="1" applyAlignment="1" applyProtection="1">
      <alignment vertical="center"/>
    </xf>
    <xf numFmtId="166" fontId="6" fillId="6" borderId="5" xfId="0" applyNumberFormat="1" applyFont="1" applyFill="1" applyBorder="1" applyAlignment="1" applyProtection="1">
      <alignment horizontal="right" vertical="center"/>
      <protection locked="0"/>
    </xf>
    <xf numFmtId="166" fontId="6" fillId="6" borderId="4" xfId="0" applyNumberFormat="1" applyFont="1" applyFill="1" applyBorder="1" applyAlignment="1" applyProtection="1">
      <alignment horizontal="right" vertical="center"/>
      <protection locked="0"/>
    </xf>
    <xf numFmtId="166" fontId="6" fillId="6" borderId="42" xfId="0" applyNumberFormat="1" applyFont="1" applyFill="1" applyBorder="1" applyAlignment="1" applyProtection="1">
      <alignment horizontal="right" vertical="center"/>
      <protection locked="0"/>
    </xf>
    <xf numFmtId="166" fontId="6" fillId="6" borderId="44" xfId="0" applyNumberFormat="1" applyFont="1" applyFill="1" applyBorder="1" applyAlignment="1" applyProtection="1">
      <alignment horizontal="right" vertical="center"/>
      <protection locked="0"/>
    </xf>
    <xf numFmtId="166" fontId="6" fillId="6" borderId="71" xfId="0" applyNumberFormat="1" applyFont="1" applyFill="1" applyBorder="1" applyAlignment="1" applyProtection="1">
      <alignment horizontal="right" vertical="center"/>
      <protection locked="0"/>
    </xf>
    <xf numFmtId="166" fontId="6" fillId="6" borderId="38" xfId="0" applyNumberFormat="1" applyFont="1" applyFill="1" applyBorder="1" applyAlignment="1" applyProtection="1">
      <alignment horizontal="right" vertical="center"/>
      <protection locked="0"/>
    </xf>
    <xf numFmtId="0" fontId="6" fillId="0" borderId="1" xfId="0" applyFont="1" applyBorder="1" applyAlignment="1" applyProtection="1">
      <alignment vertical="center"/>
    </xf>
    <xf numFmtId="0" fontId="9" fillId="0" borderId="0" xfId="0" applyFont="1" applyBorder="1" applyAlignment="1" applyProtection="1">
      <alignment horizontal="left" vertical="center"/>
    </xf>
    <xf numFmtId="170" fontId="6" fillId="0" borderId="57" xfId="0" applyNumberFormat="1" applyFont="1" applyBorder="1" applyAlignment="1" applyProtection="1">
      <alignment horizontal="center" vertical="center"/>
    </xf>
    <xf numFmtId="0" fontId="32" fillId="0" borderId="46"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2" xfId="0" applyFont="1" applyBorder="1" applyAlignment="1" applyProtection="1">
      <alignment vertical="center" wrapText="1"/>
    </xf>
    <xf numFmtId="0" fontId="6" fillId="0" borderId="42" xfId="0" applyFont="1" applyBorder="1" applyAlignment="1" applyProtection="1">
      <alignment horizontal="center" vertical="center" wrapText="1"/>
    </xf>
    <xf numFmtId="1" fontId="6" fillId="0" borderId="61" xfId="0" applyNumberFormat="1" applyFont="1" applyBorder="1" applyAlignment="1" applyProtection="1">
      <alignment horizontal="center" vertical="center"/>
    </xf>
    <xf numFmtId="166" fontId="6" fillId="0" borderId="77" xfId="3" applyNumberFormat="1" applyFont="1" applyBorder="1" applyAlignment="1" applyProtection="1">
      <alignment horizontal="right" vertical="center"/>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wrapText="1"/>
    </xf>
    <xf numFmtId="165" fontId="6" fillId="0" borderId="81" xfId="0" applyNumberFormat="1"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4" xfId="0" applyFont="1" applyBorder="1" applyAlignment="1" applyProtection="1">
      <alignment horizontal="center" vertical="center" wrapText="1"/>
    </xf>
    <xf numFmtId="165" fontId="12" fillId="0" borderId="57" xfId="0" applyNumberFormat="1" applyFont="1" applyBorder="1" applyAlignment="1" applyProtection="1">
      <alignment horizontal="center" vertical="center"/>
    </xf>
    <xf numFmtId="166" fontId="12" fillId="0" borderId="76" xfId="3" applyNumberFormat="1" applyFont="1" applyBorder="1" applyAlignment="1" applyProtection="1">
      <alignment horizontal="right" vertical="center"/>
    </xf>
    <xf numFmtId="0" fontId="12" fillId="0" borderId="9" xfId="0" applyFont="1" applyBorder="1" applyAlignment="1" applyProtection="1">
      <alignment horizontal="center" vertical="center"/>
    </xf>
    <xf numFmtId="171" fontId="12" fillId="0" borderId="57" xfId="0" applyNumberFormat="1" applyFont="1" applyBorder="1" applyAlignment="1" applyProtection="1">
      <alignment horizontal="center" vertical="center"/>
    </xf>
    <xf numFmtId="1" fontId="12" fillId="0" borderId="57" xfId="0" applyNumberFormat="1" applyFont="1" applyBorder="1" applyAlignment="1" applyProtection="1">
      <alignment horizontal="center" vertical="center"/>
    </xf>
    <xf numFmtId="3" fontId="12" fillId="0" borderId="57" xfId="0" applyNumberFormat="1" applyFont="1" applyBorder="1" applyAlignment="1" applyProtection="1">
      <alignment horizontal="center" vertical="center"/>
    </xf>
    <xf numFmtId="0" fontId="12" fillId="0" borderId="4" xfId="0" applyFont="1" applyFill="1" applyBorder="1" applyAlignment="1" applyProtection="1">
      <alignment vertical="center" wrapText="1"/>
    </xf>
    <xf numFmtId="3" fontId="12" fillId="0" borderId="57" xfId="0" applyNumberFormat="1"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1" fontId="12" fillId="0" borderId="57" xfId="0" applyNumberFormat="1" applyFont="1" applyFill="1" applyBorder="1" applyAlignment="1" applyProtection="1">
      <alignment horizontal="center" vertical="center"/>
    </xf>
    <xf numFmtId="0" fontId="6" fillId="0" borderId="42"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0" xfId="0" applyFont="1" applyFill="1" applyBorder="1" applyAlignment="1" applyProtection="1">
      <alignment horizontal="center" vertical="center"/>
    </xf>
    <xf numFmtId="2" fontId="6" fillId="0" borderId="0" xfId="0" applyNumberFormat="1" applyFont="1" applyBorder="1" applyAlignment="1" applyProtection="1">
      <alignment horizontal="center" vertical="center"/>
    </xf>
    <xf numFmtId="3" fontId="6" fillId="0" borderId="61" xfId="0" applyNumberFormat="1" applyFont="1" applyBorder="1" applyAlignment="1" applyProtection="1">
      <alignment horizontal="center" vertical="center"/>
    </xf>
    <xf numFmtId="1" fontId="6" fillId="0" borderId="81" xfId="0" applyNumberFormat="1" applyFont="1" applyBorder="1" applyAlignment="1" applyProtection="1">
      <alignment horizontal="center" vertical="center"/>
    </xf>
    <xf numFmtId="0" fontId="32" fillId="5" borderId="4" xfId="0" applyFont="1" applyFill="1" applyBorder="1" applyAlignment="1" applyProtection="1">
      <alignment vertical="center" wrapText="1"/>
    </xf>
    <xf numFmtId="171" fontId="6" fillId="0" borderId="57" xfId="0" applyNumberFormat="1" applyFont="1" applyBorder="1" applyAlignment="1" applyProtection="1">
      <alignment horizontal="center" vertical="center"/>
    </xf>
    <xf numFmtId="0" fontId="12" fillId="0" borderId="42" xfId="0" applyFont="1" applyBorder="1" applyAlignment="1" applyProtection="1">
      <alignment horizontal="center" vertical="center" wrapText="1"/>
    </xf>
    <xf numFmtId="0" fontId="6" fillId="0" borderId="26" xfId="0" applyFont="1" applyBorder="1" applyAlignment="1" applyProtection="1">
      <alignment vertical="center"/>
    </xf>
    <xf numFmtId="0" fontId="6" fillId="0" borderId="39" xfId="0" applyFont="1" applyBorder="1" applyAlignment="1" applyProtection="1">
      <alignment horizontal="center" vertical="center"/>
    </xf>
    <xf numFmtId="0" fontId="6" fillId="0" borderId="5" xfId="0" applyFont="1" applyBorder="1" applyAlignment="1" applyProtection="1">
      <alignment horizontal="center" vertical="center" wrapText="1"/>
    </xf>
    <xf numFmtId="166" fontId="6" fillId="0" borderId="75" xfId="3" applyNumberFormat="1" applyFont="1" applyBorder="1" applyAlignment="1" applyProtection="1">
      <alignment horizontal="right" vertical="center"/>
    </xf>
    <xf numFmtId="0" fontId="32" fillId="5" borderId="42" xfId="0" applyFont="1" applyFill="1" applyBorder="1" applyAlignment="1" applyProtection="1">
      <alignment vertical="center" wrapText="1"/>
    </xf>
    <xf numFmtId="0" fontId="17" fillId="0" borderId="0" xfId="0" applyFont="1" applyAlignment="1" applyProtection="1">
      <alignment vertical="center"/>
    </xf>
    <xf numFmtId="0" fontId="6" fillId="0" borderId="66" xfId="0" applyFont="1" applyBorder="1" applyAlignment="1" applyProtection="1">
      <alignment horizontal="center" vertical="center"/>
    </xf>
    <xf numFmtId="2" fontId="6" fillId="0" borderId="5" xfId="0" applyNumberFormat="1" applyFont="1" applyBorder="1" applyAlignment="1" applyProtection="1">
      <alignment horizontal="center" vertical="center" wrapText="1"/>
    </xf>
    <xf numFmtId="2" fontId="6" fillId="0" borderId="4" xfId="0" applyNumberFormat="1"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2" fontId="6" fillId="0" borderId="42" xfId="0" applyNumberFormat="1" applyFont="1" applyBorder="1" applyAlignment="1" applyProtection="1">
      <alignment horizontal="center" vertical="center" wrapText="1"/>
    </xf>
    <xf numFmtId="0" fontId="32" fillId="5" borderId="5" xfId="0" applyFont="1" applyFill="1" applyBorder="1" applyAlignment="1" applyProtection="1">
      <alignment horizontal="left" vertical="center" wrapText="1"/>
    </xf>
    <xf numFmtId="2" fontId="6" fillId="0" borderId="5" xfId="0" applyNumberFormat="1" applyFont="1" applyBorder="1" applyAlignment="1" applyProtection="1">
      <alignment horizontal="center" vertical="center"/>
    </xf>
    <xf numFmtId="170" fontId="6" fillId="0" borderId="81" xfId="0" applyNumberFormat="1" applyFont="1" applyBorder="1" applyAlignment="1" applyProtection="1">
      <alignment horizontal="center" vertical="center"/>
    </xf>
    <xf numFmtId="0" fontId="32" fillId="5" borderId="4" xfId="0" applyFont="1" applyFill="1" applyBorder="1" applyAlignment="1" applyProtection="1">
      <alignment horizontal="left" vertical="center" wrapText="1"/>
    </xf>
    <xf numFmtId="2" fontId="6" fillId="0" borderId="4" xfId="0" applyNumberFormat="1" applyFont="1" applyBorder="1" applyAlignment="1" applyProtection="1">
      <alignment horizontal="center" vertical="center"/>
    </xf>
    <xf numFmtId="0" fontId="6" fillId="0" borderId="61" xfId="0" applyFont="1" applyBorder="1" applyAlignment="1" applyProtection="1">
      <alignment horizontal="center" vertical="center" wrapText="1"/>
    </xf>
    <xf numFmtId="4" fontId="12" fillId="0" borderId="57" xfId="0" applyNumberFormat="1" applyFont="1" applyBorder="1" applyAlignment="1" applyProtection="1">
      <alignment horizontal="center" vertical="center"/>
    </xf>
    <xf numFmtId="0" fontId="12" fillId="0" borderId="57" xfId="0" applyFont="1" applyBorder="1" applyAlignment="1" applyProtection="1">
      <alignment horizontal="center" vertical="center" wrapText="1"/>
    </xf>
    <xf numFmtId="0" fontId="6" fillId="0" borderId="64" xfId="0" applyFont="1" applyBorder="1" applyAlignment="1" applyProtection="1">
      <alignment horizontal="center" vertical="center"/>
    </xf>
    <xf numFmtId="0" fontId="6" fillId="0" borderId="55" xfId="0" applyFont="1" applyBorder="1" applyAlignment="1" applyProtection="1">
      <alignment horizontal="center" vertical="center" wrapText="1"/>
    </xf>
    <xf numFmtId="0" fontId="6" fillId="0" borderId="72" xfId="0" applyFont="1" applyBorder="1" applyAlignment="1" applyProtection="1">
      <alignment horizontal="center" vertical="center"/>
    </xf>
    <xf numFmtId="0" fontId="6" fillId="2" borderId="80" xfId="0" applyFont="1" applyFill="1" applyBorder="1" applyAlignment="1" applyProtection="1">
      <alignment horizontal="center" vertical="center" wrapText="1"/>
    </xf>
    <xf numFmtId="0" fontId="0" fillId="0" borderId="0" xfId="0" applyProtection="1"/>
    <xf numFmtId="0" fontId="12" fillId="0" borderId="41" xfId="0" applyFont="1" applyBorder="1" applyAlignment="1" applyProtection="1">
      <alignment horizontal="center" vertical="center"/>
    </xf>
    <xf numFmtId="0" fontId="12" fillId="0" borderId="61" xfId="0" applyFont="1" applyBorder="1" applyAlignment="1" applyProtection="1">
      <alignment horizontal="center" vertical="center" wrapText="1"/>
    </xf>
    <xf numFmtId="166" fontId="12" fillId="0" borderId="77" xfId="3" applyNumberFormat="1" applyFont="1" applyBorder="1" applyAlignment="1" applyProtection="1">
      <alignment horizontal="right" vertical="center"/>
    </xf>
    <xf numFmtId="166" fontId="6" fillId="6" borderId="15" xfId="0" applyNumberFormat="1" applyFont="1" applyFill="1" applyBorder="1" applyAlignment="1" applyProtection="1">
      <alignment horizontal="right" vertical="center"/>
      <protection locked="0"/>
    </xf>
    <xf numFmtId="1" fontId="6" fillId="0" borderId="5" xfId="0" applyNumberFormat="1" applyFont="1" applyBorder="1" applyAlignment="1" applyProtection="1">
      <alignment horizontal="center" vertical="center"/>
    </xf>
    <xf numFmtId="166" fontId="6" fillId="0" borderId="40" xfId="3" applyNumberFormat="1" applyFont="1" applyBorder="1" applyAlignment="1" applyProtection="1">
      <alignment horizontal="right" vertical="center"/>
    </xf>
    <xf numFmtId="166" fontId="6" fillId="0" borderId="43" xfId="3" applyNumberFormat="1" applyFont="1" applyBorder="1" applyAlignment="1" applyProtection="1">
      <alignment horizontal="right" vertical="center"/>
    </xf>
    <xf numFmtId="0" fontId="12" fillId="0" borderId="39" xfId="7" applyFont="1" applyBorder="1" applyAlignment="1" applyProtection="1">
      <alignment horizontal="center" vertical="center"/>
    </xf>
    <xf numFmtId="0" fontId="12" fillId="5" borderId="5" xfId="7" applyFont="1" applyFill="1" applyBorder="1" applyAlignment="1" applyProtection="1">
      <alignment horizontal="left" vertical="top" wrapText="1"/>
    </xf>
    <xf numFmtId="166" fontId="12" fillId="0" borderId="5" xfId="7" applyNumberFormat="1" applyFont="1" applyFill="1" applyBorder="1" applyAlignment="1" applyProtection="1">
      <alignment horizontal="center" vertical="center" wrapText="1"/>
    </xf>
    <xf numFmtId="165" fontId="6" fillId="0" borderId="5" xfId="0" applyNumberFormat="1" applyFont="1" applyBorder="1" applyAlignment="1" applyProtection="1">
      <alignment horizontal="center" vertical="center"/>
    </xf>
    <xf numFmtId="0" fontId="12" fillId="0" borderId="8" xfId="7" applyFont="1" applyBorder="1" applyAlignment="1" applyProtection="1">
      <alignment horizontal="center" vertical="center"/>
    </xf>
    <xf numFmtId="0" fontId="12" fillId="5" borderId="4" xfId="7" applyFont="1" applyFill="1" applyBorder="1" applyAlignment="1" applyProtection="1">
      <alignment horizontal="left" vertical="top" wrapText="1"/>
    </xf>
    <xf numFmtId="166" fontId="12" fillId="0" borderId="4" xfId="7" applyNumberFormat="1" applyFont="1" applyFill="1" applyBorder="1" applyAlignment="1" applyProtection="1">
      <alignment horizontal="center" vertical="center" wrapText="1"/>
    </xf>
    <xf numFmtId="3" fontId="6" fillId="0" borderId="4" xfId="0" applyNumberFormat="1" applyFont="1" applyBorder="1" applyAlignment="1" applyProtection="1">
      <alignment horizontal="center" vertical="center"/>
    </xf>
    <xf numFmtId="166" fontId="6" fillId="0" borderId="22" xfId="3" applyNumberFormat="1" applyFont="1" applyBorder="1" applyAlignment="1" applyProtection="1">
      <alignment horizontal="right" vertical="center"/>
    </xf>
    <xf numFmtId="165" fontId="6" fillId="0" borderId="4" xfId="0" applyNumberFormat="1" applyFont="1" applyBorder="1" applyAlignment="1" applyProtection="1">
      <alignment horizontal="center" vertical="center"/>
    </xf>
    <xf numFmtId="0" fontId="12" fillId="0" borderId="41" xfId="7" applyFont="1" applyBorder="1" applyAlignment="1" applyProtection="1">
      <alignment horizontal="center" vertical="center"/>
    </xf>
    <xf numFmtId="0" fontId="12" fillId="5" borderId="42" xfId="7" applyFont="1" applyFill="1" applyBorder="1" applyAlignment="1" applyProtection="1">
      <alignment horizontal="left" vertical="top" wrapText="1"/>
    </xf>
    <xf numFmtId="166" fontId="12" fillId="0" borderId="42" xfId="7" applyNumberFormat="1" applyFont="1" applyFill="1" applyBorder="1" applyAlignment="1" applyProtection="1">
      <alignment horizontal="center" vertical="center" wrapText="1"/>
    </xf>
    <xf numFmtId="165" fontId="6" fillId="0" borderId="42" xfId="0" applyNumberFormat="1" applyFont="1" applyBorder="1" applyAlignment="1" applyProtection="1">
      <alignment horizontal="center" vertical="center"/>
    </xf>
    <xf numFmtId="0" fontId="12" fillId="0" borderId="12" xfId="7" applyFont="1" applyBorder="1" applyAlignment="1" applyProtection="1">
      <alignment horizontal="center" vertical="center"/>
    </xf>
    <xf numFmtId="0" fontId="12" fillId="5" borderId="13" xfId="7" applyFont="1" applyFill="1" applyBorder="1" applyAlignment="1" applyProtection="1">
      <alignment horizontal="left" vertical="top" wrapText="1"/>
    </xf>
    <xf numFmtId="166" fontId="12" fillId="0" borderId="13" xfId="7" applyNumberFormat="1" applyFont="1" applyFill="1" applyBorder="1" applyAlignment="1" applyProtection="1">
      <alignment horizontal="center" vertical="center" wrapText="1"/>
    </xf>
    <xf numFmtId="165" fontId="6" fillId="0" borderId="13" xfId="0" applyNumberFormat="1" applyFont="1" applyBorder="1" applyAlignment="1" applyProtection="1">
      <alignment horizontal="center" vertical="center"/>
    </xf>
    <xf numFmtId="166" fontId="6" fillId="0" borderId="65" xfId="3" applyNumberFormat="1" applyFont="1" applyBorder="1" applyAlignment="1" applyProtection="1">
      <alignment horizontal="right" vertical="center"/>
    </xf>
    <xf numFmtId="4" fontId="6" fillId="0" borderId="4" xfId="0" applyNumberFormat="1" applyFont="1" applyBorder="1" applyAlignment="1" applyProtection="1">
      <alignment horizontal="center" vertical="center"/>
    </xf>
    <xf numFmtId="167" fontId="6" fillId="0" borderId="0" xfId="0" applyNumberFormat="1" applyFont="1" applyAlignment="1" applyProtection="1">
      <alignment horizontal="left" vertical="center"/>
    </xf>
    <xf numFmtId="166" fontId="6" fillId="0" borderId="0" xfId="0" applyNumberFormat="1" applyFont="1" applyAlignment="1" applyProtection="1">
      <alignment vertical="center"/>
    </xf>
    <xf numFmtId="166" fontId="6" fillId="6" borderId="13" xfId="0" applyNumberFormat="1" applyFont="1" applyFill="1" applyBorder="1" applyAlignment="1" applyProtection="1">
      <alignment horizontal="right" vertical="center"/>
      <protection locked="0"/>
    </xf>
    <xf numFmtId="0" fontId="6" fillId="3" borderId="32" xfId="0" applyFont="1" applyFill="1" applyBorder="1" applyAlignment="1" applyProtection="1">
      <alignment horizontal="center" vertical="center"/>
    </xf>
    <xf numFmtId="0" fontId="7" fillId="3" borderId="33" xfId="0" applyFont="1" applyFill="1" applyBorder="1" applyAlignment="1" applyProtection="1">
      <alignment horizontal="left" vertical="center" wrapText="1"/>
    </xf>
    <xf numFmtId="0" fontId="6" fillId="3" borderId="33" xfId="0" applyFont="1" applyFill="1" applyBorder="1" applyAlignment="1" applyProtection="1">
      <alignment horizontal="center" vertical="center" wrapText="1"/>
    </xf>
    <xf numFmtId="2" fontId="6" fillId="3" borderId="33" xfId="0" applyNumberFormat="1" applyFont="1" applyFill="1" applyBorder="1" applyAlignment="1" applyProtection="1">
      <alignment horizontal="center" vertical="center"/>
    </xf>
    <xf numFmtId="166" fontId="6" fillId="3" borderId="33" xfId="3" applyNumberFormat="1" applyFont="1" applyFill="1" applyBorder="1" applyAlignment="1" applyProtection="1">
      <alignment horizontal="right" vertical="center"/>
    </xf>
    <xf numFmtId="166" fontId="7" fillId="3" borderId="63" xfId="3" applyNumberFormat="1" applyFont="1" applyFill="1" applyBorder="1" applyAlignment="1" applyProtection="1">
      <alignment horizontal="right" vertical="center"/>
    </xf>
    <xf numFmtId="0" fontId="7" fillId="0" borderId="0" xfId="0" applyFont="1" applyAlignment="1" applyProtection="1">
      <alignment vertical="center"/>
    </xf>
    <xf numFmtId="0" fontId="12" fillId="0" borderId="46" xfId="7" applyFont="1" applyBorder="1" applyAlignment="1" applyProtection="1">
      <alignment horizontal="center" vertical="center"/>
    </xf>
    <xf numFmtId="166" fontId="12" fillId="0" borderId="45" xfId="7" applyNumberFormat="1" applyFont="1" applyFill="1" applyBorder="1" applyAlignment="1" applyProtection="1">
      <alignment horizontal="center" vertical="center" wrapText="1"/>
    </xf>
    <xf numFmtId="165" fontId="6" fillId="0" borderId="45" xfId="0" applyNumberFormat="1" applyFont="1" applyBorder="1" applyAlignment="1" applyProtection="1">
      <alignment horizontal="center" vertical="center"/>
    </xf>
    <xf numFmtId="0" fontId="12" fillId="0" borderId="30" xfId="7" applyFont="1" applyFill="1" applyBorder="1" applyAlignment="1" applyProtection="1">
      <alignment horizontal="center" vertical="center"/>
    </xf>
    <xf numFmtId="0" fontId="6" fillId="0" borderId="20" xfId="0" applyFont="1" applyBorder="1" applyAlignment="1" applyProtection="1">
      <alignment horizontal="left" vertical="center"/>
    </xf>
    <xf numFmtId="0" fontId="6" fillId="0" borderId="20" xfId="0" applyFont="1" applyBorder="1" applyAlignment="1" applyProtection="1">
      <alignment horizontal="center"/>
    </xf>
    <xf numFmtId="4" fontId="6" fillId="0" borderId="20" xfId="0" applyNumberFormat="1" applyFont="1" applyBorder="1" applyAlignment="1" applyProtection="1">
      <alignment horizontal="center" vertical="center"/>
    </xf>
    <xf numFmtId="0" fontId="6" fillId="0" borderId="20" xfId="0" applyFont="1" applyBorder="1" applyAlignment="1" applyProtection="1">
      <alignment vertical="center"/>
    </xf>
    <xf numFmtId="166" fontId="6" fillId="0" borderId="74" xfId="3" applyNumberFormat="1" applyFont="1" applyBorder="1" applyAlignment="1" applyProtection="1">
      <alignment horizontal="right" vertical="center"/>
    </xf>
    <xf numFmtId="0" fontId="12" fillId="0" borderId="67" xfId="7" applyFont="1" applyBorder="1" applyAlignment="1" applyProtection="1">
      <alignment horizontal="center" vertical="center"/>
    </xf>
    <xf numFmtId="0" fontId="12" fillId="5" borderId="68" xfId="7" applyFont="1" applyFill="1" applyBorder="1" applyAlignment="1" applyProtection="1">
      <alignment horizontal="left" vertical="top" wrapText="1"/>
    </xf>
    <xf numFmtId="166" fontId="12" fillId="0" borderId="68" xfId="7" applyNumberFormat="1" applyFont="1" applyFill="1" applyBorder="1" applyAlignment="1" applyProtection="1">
      <alignment horizontal="center" vertical="center" wrapText="1"/>
    </xf>
    <xf numFmtId="165" fontId="6" fillId="0" borderId="68" xfId="0" applyNumberFormat="1" applyFont="1" applyBorder="1" applyAlignment="1" applyProtection="1">
      <alignment horizontal="center" vertical="center"/>
    </xf>
    <xf numFmtId="166" fontId="6" fillId="0" borderId="69" xfId="3" applyNumberFormat="1" applyFont="1" applyBorder="1" applyAlignment="1" applyProtection="1">
      <alignment horizontal="right" vertical="center"/>
    </xf>
    <xf numFmtId="4" fontId="7" fillId="0" borderId="0" xfId="0" applyNumberFormat="1" applyFont="1" applyAlignment="1" applyProtection="1">
      <alignment vertical="center"/>
    </xf>
    <xf numFmtId="166" fontId="6" fillId="6" borderId="68" xfId="0" applyNumberFormat="1" applyFont="1" applyFill="1" applyBorder="1" applyAlignment="1" applyProtection="1">
      <alignment horizontal="right" vertical="center"/>
      <protection locked="0"/>
    </xf>
    <xf numFmtId="4" fontId="6" fillId="0" borderId="68" xfId="0" applyNumberFormat="1" applyFont="1" applyBorder="1" applyAlignment="1" applyProtection="1">
      <alignment horizontal="center" vertical="center"/>
    </xf>
    <xf numFmtId="3" fontId="6" fillId="0" borderId="13" xfId="0" applyNumberFormat="1" applyFont="1" applyBorder="1" applyAlignment="1" applyProtection="1">
      <alignment horizontal="center" vertical="center"/>
    </xf>
    <xf numFmtId="4" fontId="6" fillId="0" borderId="13" xfId="0" applyNumberFormat="1" applyFont="1" applyBorder="1" applyAlignment="1" applyProtection="1">
      <alignment horizontal="center" vertical="center"/>
    </xf>
    <xf numFmtId="0" fontId="6" fillId="3" borderId="14" xfId="0" applyFont="1" applyFill="1" applyBorder="1" applyAlignment="1" applyProtection="1">
      <alignment horizontal="center" vertical="center"/>
    </xf>
    <xf numFmtId="0" fontId="7" fillId="3" borderId="19" xfId="0" applyFont="1" applyFill="1" applyBorder="1" applyAlignment="1" applyProtection="1">
      <alignment horizontal="left" vertical="center" wrapText="1"/>
    </xf>
    <xf numFmtId="0" fontId="6" fillId="3" borderId="19" xfId="0" applyFont="1" applyFill="1" applyBorder="1" applyAlignment="1" applyProtection="1">
      <alignment horizontal="center" vertical="center" wrapText="1"/>
    </xf>
    <xf numFmtId="2" fontId="6" fillId="3" borderId="19" xfId="0" applyNumberFormat="1" applyFont="1" applyFill="1" applyBorder="1" applyAlignment="1" applyProtection="1">
      <alignment horizontal="center" vertical="center"/>
    </xf>
    <xf numFmtId="166" fontId="6" fillId="3" borderId="19" xfId="3" applyNumberFormat="1" applyFont="1" applyFill="1" applyBorder="1" applyAlignment="1" applyProtection="1">
      <alignment horizontal="right" vertical="center"/>
    </xf>
    <xf numFmtId="166" fontId="7" fillId="3" borderId="34" xfId="3" applyNumberFormat="1" applyFont="1" applyFill="1" applyBorder="1" applyAlignment="1" applyProtection="1">
      <alignment horizontal="right" vertical="center"/>
    </xf>
    <xf numFmtId="0" fontId="31" fillId="0" borderId="5" xfId="0" applyFont="1" applyBorder="1" applyAlignment="1" applyProtection="1">
      <alignment horizontal="left" vertical="center" wrapText="1"/>
    </xf>
    <xf numFmtId="0" fontId="31" fillId="0" borderId="5" xfId="0" applyFont="1" applyBorder="1" applyAlignment="1" applyProtection="1">
      <alignment horizontal="center" vertical="center" wrapText="1"/>
    </xf>
    <xf numFmtId="3" fontId="31" fillId="0" borderId="5" xfId="0" applyNumberFormat="1" applyFont="1" applyBorder="1" applyAlignment="1" applyProtection="1">
      <alignment horizontal="center" vertical="center"/>
    </xf>
    <xf numFmtId="166" fontId="31" fillId="0" borderId="40" xfId="3" applyNumberFormat="1" applyFont="1" applyBorder="1" applyAlignment="1" applyProtection="1">
      <alignment horizontal="right" vertical="center"/>
    </xf>
    <xf numFmtId="0" fontId="31" fillId="0" borderId="4" xfId="0" applyFont="1" applyBorder="1" applyAlignment="1" applyProtection="1">
      <alignment vertical="center" wrapText="1"/>
    </xf>
    <xf numFmtId="0" fontId="31" fillId="0" borderId="4" xfId="0" applyFont="1" applyBorder="1" applyAlignment="1" applyProtection="1">
      <alignment horizontal="center" vertical="center" wrapText="1"/>
    </xf>
    <xf numFmtId="3" fontId="31" fillId="0" borderId="4" xfId="0" applyNumberFormat="1" applyFont="1" applyBorder="1" applyAlignment="1" applyProtection="1">
      <alignment horizontal="center" vertical="center"/>
    </xf>
    <xf numFmtId="166" fontId="31" fillId="0" borderId="22" xfId="3" applyNumberFormat="1" applyFont="1" applyBorder="1" applyAlignment="1" applyProtection="1">
      <alignment horizontal="right" vertical="center"/>
    </xf>
    <xf numFmtId="0" fontId="31" fillId="0" borderId="42" xfId="0" applyFont="1" applyBorder="1" applyAlignment="1" applyProtection="1">
      <alignment vertical="center" wrapText="1"/>
    </xf>
    <xf numFmtId="0" fontId="31" fillId="0" borderId="42" xfId="0" applyFont="1" applyBorder="1" applyAlignment="1" applyProtection="1">
      <alignment horizontal="center" vertical="center" wrapText="1"/>
    </xf>
    <xf numFmtId="3" fontId="31" fillId="0" borderId="73" xfId="0" applyNumberFormat="1" applyFont="1" applyBorder="1" applyAlignment="1" applyProtection="1">
      <alignment horizontal="center" vertical="center"/>
    </xf>
    <xf numFmtId="166" fontId="31" fillId="0" borderId="43" xfId="3" applyNumberFormat="1" applyFont="1" applyBorder="1" applyAlignment="1" applyProtection="1">
      <alignment horizontal="right" vertical="center"/>
    </xf>
    <xf numFmtId="0" fontId="12" fillId="0" borderId="1" xfId="7" applyFont="1" applyBorder="1" applyAlignment="1">
      <alignment horizontal="left" vertical="center" wrapText="1"/>
    </xf>
    <xf numFmtId="49" fontId="10" fillId="0" borderId="0" xfId="7" applyNumberFormat="1" applyFont="1" applyFill="1" applyBorder="1" applyAlignment="1">
      <alignment horizontal="left" vertical="center" wrapText="1"/>
    </xf>
    <xf numFmtId="0" fontId="6" fillId="0" borderId="20" xfId="0" applyFont="1" applyBorder="1" applyAlignment="1">
      <alignment horizontal="left" vertical="center" wrapText="1"/>
    </xf>
    <xf numFmtId="0" fontId="31" fillId="0" borderId="10" xfId="0" applyFont="1" applyBorder="1" applyAlignment="1">
      <alignment horizontal="left" vertical="center" wrapText="1"/>
    </xf>
    <xf numFmtId="0" fontId="6" fillId="0" borderId="45" xfId="0" applyFont="1" applyBorder="1" applyAlignment="1">
      <alignment horizontal="left" vertical="center" wrapText="1"/>
    </xf>
    <xf numFmtId="49" fontId="10" fillId="0" borderId="19" xfId="7" applyNumberFormat="1"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49" fontId="8" fillId="0" borderId="1" xfId="3" applyNumberFormat="1" applyFont="1" applyBorder="1" applyAlignment="1" applyProtection="1">
      <alignment horizontal="left" vertical="top" wrapText="1"/>
    </xf>
    <xf numFmtId="49" fontId="18" fillId="0" borderId="49" xfId="7" applyNumberFormat="1" applyFont="1" applyFill="1" applyBorder="1" applyAlignment="1">
      <alignment horizontal="left" vertical="center" wrapText="1"/>
    </xf>
    <xf numFmtId="49" fontId="18" fillId="0" borderId="50" xfId="7" applyNumberFormat="1" applyFont="1" applyFill="1" applyBorder="1" applyAlignment="1">
      <alignment horizontal="left" vertical="center" wrapText="1"/>
    </xf>
    <xf numFmtId="0" fontId="6" fillId="0" borderId="10" xfId="0" applyFont="1" applyBorder="1" applyAlignment="1">
      <alignment horizontal="right" vertical="center" wrapText="1"/>
    </xf>
    <xf numFmtId="0" fontId="6" fillId="0" borderId="24" xfId="0" applyFont="1" applyBorder="1" applyAlignment="1">
      <alignment horizontal="right" vertical="center" wrapText="1"/>
    </xf>
    <xf numFmtId="49" fontId="18" fillId="0" borderId="27" xfId="7" applyNumberFormat="1" applyFont="1" applyFill="1" applyBorder="1" applyAlignment="1">
      <alignment horizontal="left" vertical="center" wrapText="1"/>
    </xf>
    <xf numFmtId="0" fontId="12" fillId="0" borderId="45" xfId="0" applyFont="1" applyBorder="1" applyAlignment="1">
      <alignment horizontal="left" vertical="center" wrapText="1"/>
    </xf>
    <xf numFmtId="0" fontId="12" fillId="0" borderId="31" xfId="0" applyFont="1" applyBorder="1" applyAlignment="1">
      <alignment horizontal="left"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23" fillId="0" borderId="33" xfId="0" applyFont="1" applyBorder="1" applyAlignment="1">
      <alignment horizontal="right" vertical="center" wrapText="1"/>
    </xf>
    <xf numFmtId="0" fontId="23" fillId="0" borderId="47" xfId="0" applyFont="1" applyBorder="1" applyAlignment="1">
      <alignment horizontal="right" vertical="center" wrapText="1"/>
    </xf>
    <xf numFmtId="49" fontId="10" fillId="0" borderId="48" xfId="7" applyNumberFormat="1" applyFont="1" applyFill="1" applyBorder="1" applyAlignment="1">
      <alignment horizontal="left" vertical="center" wrapText="1"/>
    </xf>
    <xf numFmtId="0" fontId="6" fillId="0" borderId="31" xfId="0" applyFont="1" applyBorder="1" applyAlignment="1">
      <alignment horizontal="left" vertical="center" wrapText="1"/>
    </xf>
    <xf numFmtId="0" fontId="12" fillId="0" borderId="1" xfId="0" applyFont="1" applyBorder="1" applyAlignment="1">
      <alignment horizontal="left" vertical="center" wrapText="1"/>
    </xf>
    <xf numFmtId="0" fontId="12" fillId="0" borderId="18" xfId="0" applyFont="1" applyBorder="1" applyAlignment="1">
      <alignment horizontal="left" vertical="center" wrapText="1"/>
    </xf>
    <xf numFmtId="49" fontId="7" fillId="0" borderId="1" xfId="3" applyNumberFormat="1" applyFont="1" applyBorder="1" applyAlignment="1" applyProtection="1">
      <alignment horizontal="left" vertical="center" wrapText="1"/>
    </xf>
    <xf numFmtId="49" fontId="8" fillId="0" borderId="1" xfId="3" applyNumberFormat="1" applyFont="1" applyBorder="1" applyAlignment="1" applyProtection="1">
      <alignment horizontal="right" vertical="center" wrapText="1"/>
    </xf>
    <xf numFmtId="0" fontId="6" fillId="0" borderId="10" xfId="0" applyFont="1" applyBorder="1" applyAlignment="1">
      <alignment horizontal="left" vertical="center" wrapText="1"/>
    </xf>
    <xf numFmtId="0" fontId="6" fillId="0" borderId="51" xfId="0" applyFont="1" applyBorder="1" applyAlignment="1">
      <alignment horizontal="left" vertical="center" wrapText="1"/>
    </xf>
    <xf numFmtId="0" fontId="6" fillId="0" borderId="35" xfId="0" applyFont="1" applyBorder="1" applyAlignment="1">
      <alignment horizontal="left" vertical="center" wrapText="1"/>
    </xf>
    <xf numFmtId="49" fontId="18" fillId="0" borderId="35" xfId="7" applyNumberFormat="1" applyFont="1" applyFill="1" applyBorder="1" applyAlignment="1">
      <alignment horizontal="left" vertical="center" wrapText="1"/>
    </xf>
    <xf numFmtId="0" fontId="3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7"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Border="1" applyAlignment="1" applyProtection="1">
      <alignment horizontal="right" vertical="center" wrapText="1"/>
    </xf>
    <xf numFmtId="0" fontId="7" fillId="2" borderId="52" xfId="0" applyFont="1" applyFill="1" applyBorder="1" applyAlignment="1" applyProtection="1">
      <alignment horizontal="center" vertical="center" wrapText="1"/>
    </xf>
    <xf numFmtId="0" fontId="7" fillId="2" borderId="53" xfId="0" applyFont="1" applyFill="1" applyBorder="1" applyAlignment="1" applyProtection="1">
      <alignment horizontal="center" vertical="center" wrapText="1"/>
    </xf>
    <xf numFmtId="0" fontId="7" fillId="2" borderId="54" xfId="0" applyFont="1" applyFill="1" applyBorder="1" applyAlignment="1" applyProtection="1">
      <alignment horizontal="center" vertical="center" wrapText="1"/>
    </xf>
    <xf numFmtId="0" fontId="6" fillId="0" borderId="27" xfId="0" applyFont="1" applyBorder="1" applyAlignment="1" applyProtection="1">
      <alignment horizontal="left" vertical="center" wrapText="1"/>
    </xf>
    <xf numFmtId="0" fontId="6" fillId="0" borderId="27" xfId="0" applyFont="1" applyBorder="1" applyAlignment="1" applyProtection="1">
      <alignment horizontal="left" vertical="center"/>
    </xf>
    <xf numFmtId="0" fontId="6" fillId="0" borderId="0" xfId="0" applyFont="1" applyBorder="1" applyAlignment="1" applyProtection="1">
      <alignment horizontal="right" vertical="center" wrapText="1"/>
    </xf>
    <xf numFmtId="0" fontId="6" fillId="0" borderId="24" xfId="0" applyFont="1" applyBorder="1" applyAlignment="1" applyProtection="1">
      <alignment horizontal="right" vertical="center" wrapText="1"/>
    </xf>
    <xf numFmtId="49" fontId="8" fillId="0" borderId="10" xfId="3" applyNumberFormat="1" applyFont="1" applyBorder="1" applyAlignment="1" applyProtection="1">
      <alignment horizontal="right" vertical="center" wrapText="1"/>
    </xf>
    <xf numFmtId="0" fontId="6" fillId="0" borderId="10" xfId="0" applyFont="1" applyBorder="1" applyAlignment="1" applyProtection="1">
      <alignment horizontal="right" vertical="center" wrapText="1"/>
    </xf>
    <xf numFmtId="0" fontId="6" fillId="0" borderId="0" xfId="0" applyFont="1" applyBorder="1" applyAlignment="1" applyProtection="1">
      <alignment horizontal="center" vertical="center"/>
    </xf>
    <xf numFmtId="0" fontId="29" fillId="0" borderId="10" xfId="7" applyFont="1" applyBorder="1" applyAlignment="1" applyProtection="1">
      <alignment horizontal="right"/>
    </xf>
    <xf numFmtId="0" fontId="29" fillId="0" borderId="56" xfId="7" applyFont="1" applyBorder="1" applyAlignment="1" applyProtection="1">
      <alignment horizontal="right"/>
    </xf>
    <xf numFmtId="0" fontId="29" fillId="0" borderId="55" xfId="7" applyFont="1" applyBorder="1" applyAlignment="1" applyProtection="1">
      <alignment horizontal="center"/>
    </xf>
    <xf numFmtId="0" fontId="29" fillId="0" borderId="10" xfId="7" applyFont="1" applyBorder="1" applyAlignment="1" applyProtection="1">
      <alignment horizontal="center"/>
    </xf>
    <xf numFmtId="0" fontId="29" fillId="0" borderId="56" xfId="7" applyFont="1" applyBorder="1" applyAlignment="1" applyProtection="1">
      <alignment horizontal="center"/>
    </xf>
    <xf numFmtId="0" fontId="29" fillId="0" borderId="59" xfId="7" applyFont="1" applyBorder="1" applyAlignment="1" applyProtection="1">
      <alignment horizontal="center"/>
    </xf>
    <xf numFmtId="0" fontId="29" fillId="0" borderId="20" xfId="7" applyFont="1" applyBorder="1" applyAlignment="1" applyProtection="1">
      <alignment horizontal="center"/>
    </xf>
    <xf numFmtId="0" fontId="29" fillId="0" borderId="60" xfId="7" applyFont="1" applyBorder="1" applyAlignment="1" applyProtection="1">
      <alignment horizontal="center"/>
    </xf>
    <xf numFmtId="166" fontId="28" fillId="0" borderId="57" xfId="7" applyNumberFormat="1" applyFont="1" applyFill="1" applyBorder="1" applyAlignment="1" applyProtection="1">
      <alignment horizontal="center" vertical="center"/>
    </xf>
    <xf numFmtId="166" fontId="28" fillId="0" borderId="58" xfId="7" applyNumberFormat="1" applyFont="1" applyFill="1" applyBorder="1" applyAlignment="1" applyProtection="1">
      <alignment horizontal="center" vertical="center"/>
    </xf>
    <xf numFmtId="166" fontId="28" fillId="0" borderId="61" xfId="7" applyNumberFormat="1" applyFont="1" applyFill="1" applyBorder="1" applyAlignment="1" applyProtection="1">
      <alignment horizontal="center" vertical="center"/>
    </xf>
    <xf numFmtId="166" fontId="28" fillId="0" borderId="62" xfId="7" applyNumberFormat="1" applyFont="1" applyFill="1" applyBorder="1" applyAlignment="1" applyProtection="1">
      <alignment horizontal="center" vertical="center"/>
    </xf>
    <xf numFmtId="0" fontId="30" fillId="0" borderId="20" xfId="7" applyFont="1" applyBorder="1" applyAlignment="1" applyProtection="1">
      <alignment horizontal="right"/>
    </xf>
    <xf numFmtId="0" fontId="30" fillId="0" borderId="60" xfId="7" applyFont="1" applyBorder="1" applyAlignment="1" applyProtection="1">
      <alignment horizontal="right"/>
    </xf>
    <xf numFmtId="0" fontId="10" fillId="4" borderId="52" xfId="0" applyFont="1" applyFill="1" applyBorder="1" applyAlignment="1" applyProtection="1">
      <alignment horizontal="center" vertical="center" wrapText="1"/>
    </xf>
    <xf numFmtId="0" fontId="10" fillId="4" borderId="53" xfId="0" applyFont="1" applyFill="1" applyBorder="1" applyAlignment="1" applyProtection="1">
      <alignment horizontal="center" vertical="center" wrapText="1"/>
    </xf>
    <xf numFmtId="0" fontId="10" fillId="4" borderId="54" xfId="0" applyFont="1" applyFill="1" applyBorder="1" applyAlignment="1" applyProtection="1">
      <alignment horizontal="center" vertical="center" wrapText="1"/>
    </xf>
  </cellXfs>
  <cellStyles count="9">
    <cellStyle name="čárky [0]_List1" xfId="1"/>
    <cellStyle name="Normálna 2" xfId="2"/>
    <cellStyle name="Normálne" xfId="0" builtinId="0"/>
    <cellStyle name="normálne 2" xfId="3"/>
    <cellStyle name="Normálne 3" xfId="4"/>
    <cellStyle name="normální 2" xfId="5"/>
    <cellStyle name="normální_List1" xfId="6"/>
    <cellStyle name="normální_List2 2" xfId="7"/>
    <cellStyle name="tender"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415925</xdr:colOff>
      <xdr:row>0</xdr:row>
      <xdr:rowOff>95250</xdr:rowOff>
    </xdr:from>
    <xdr:to>
      <xdr:col>4</xdr:col>
      <xdr:colOff>1501775</xdr:colOff>
      <xdr:row>0</xdr:row>
      <xdr:rowOff>781050</xdr:rowOff>
    </xdr:to>
    <xdr:pic>
      <xdr:nvPicPr>
        <xdr:cNvPr id="3" name="Obrázo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543800" y="95250"/>
          <a:ext cx="10858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76200</xdr:colOff>
      <xdr:row>0</xdr:row>
      <xdr:rowOff>101600</xdr:rowOff>
    </xdr:from>
    <xdr:to>
      <xdr:col>5</xdr:col>
      <xdr:colOff>1171575</xdr:colOff>
      <xdr:row>0</xdr:row>
      <xdr:rowOff>787400</xdr:rowOff>
    </xdr:to>
    <xdr:pic>
      <xdr:nvPicPr>
        <xdr:cNvPr id="11314"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016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38100</xdr:colOff>
      <xdr:row>0</xdr:row>
      <xdr:rowOff>101600</xdr:rowOff>
    </xdr:from>
    <xdr:to>
      <xdr:col>5</xdr:col>
      <xdr:colOff>1133475</xdr:colOff>
      <xdr:row>0</xdr:row>
      <xdr:rowOff>787400</xdr:rowOff>
    </xdr:to>
    <xdr:pic>
      <xdr:nvPicPr>
        <xdr:cNvPr id="12338"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50100" y="1016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123825</xdr:colOff>
      <xdr:row>0</xdr:row>
      <xdr:rowOff>142875</xdr:rowOff>
    </xdr:from>
    <xdr:to>
      <xdr:col>5</xdr:col>
      <xdr:colOff>1213305</xdr:colOff>
      <xdr:row>0</xdr:row>
      <xdr:rowOff>828675</xdr:rowOff>
    </xdr:to>
    <xdr:pic>
      <xdr:nvPicPr>
        <xdr:cNvPr id="1336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981950" y="142875"/>
          <a:ext cx="108948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76200</xdr:colOff>
      <xdr:row>0</xdr:row>
      <xdr:rowOff>114300</xdr:rowOff>
    </xdr:from>
    <xdr:to>
      <xdr:col>5</xdr:col>
      <xdr:colOff>1171575</xdr:colOff>
      <xdr:row>0</xdr:row>
      <xdr:rowOff>800100</xdr:rowOff>
    </xdr:to>
    <xdr:pic>
      <xdr:nvPicPr>
        <xdr:cNvPr id="14386"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143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76200</xdr:colOff>
      <xdr:row>0</xdr:row>
      <xdr:rowOff>101600</xdr:rowOff>
    </xdr:from>
    <xdr:to>
      <xdr:col>5</xdr:col>
      <xdr:colOff>1171575</xdr:colOff>
      <xdr:row>0</xdr:row>
      <xdr:rowOff>787400</xdr:rowOff>
    </xdr:to>
    <xdr:pic>
      <xdr:nvPicPr>
        <xdr:cNvPr id="16434"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016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76200</xdr:colOff>
      <xdr:row>0</xdr:row>
      <xdr:rowOff>114300</xdr:rowOff>
    </xdr:from>
    <xdr:to>
      <xdr:col>5</xdr:col>
      <xdr:colOff>1181100</xdr:colOff>
      <xdr:row>0</xdr:row>
      <xdr:rowOff>800100</xdr:rowOff>
    </xdr:to>
    <xdr:pic>
      <xdr:nvPicPr>
        <xdr:cNvPr id="17458"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14300"/>
          <a:ext cx="1104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5</xdr:col>
      <xdr:colOff>66675</xdr:colOff>
      <xdr:row>0</xdr:row>
      <xdr:rowOff>101601</xdr:rowOff>
    </xdr:from>
    <xdr:ext cx="965199" cy="622299"/>
    <xdr:pic>
      <xdr:nvPicPr>
        <xdr:cNvPr id="3"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8537575" y="101601"/>
          <a:ext cx="965199" cy="622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5</xdr:col>
      <xdr:colOff>186686</xdr:colOff>
      <xdr:row>0</xdr:row>
      <xdr:rowOff>146051</xdr:rowOff>
    </xdr:from>
    <xdr:to>
      <xdr:col>5</xdr:col>
      <xdr:colOff>1109766</xdr:colOff>
      <xdr:row>0</xdr:row>
      <xdr:rowOff>819151</xdr:rowOff>
    </xdr:to>
    <xdr:pic>
      <xdr:nvPicPr>
        <xdr:cNvPr id="4"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8044811" y="146051"/>
          <a:ext cx="92308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76200</xdr:colOff>
      <xdr:row>0</xdr:row>
      <xdr:rowOff>127000</xdr:rowOff>
    </xdr:from>
    <xdr:to>
      <xdr:col>5</xdr:col>
      <xdr:colOff>1171575</xdr:colOff>
      <xdr:row>0</xdr:row>
      <xdr:rowOff>812800</xdr:rowOff>
    </xdr:to>
    <xdr:pic>
      <xdr:nvPicPr>
        <xdr:cNvPr id="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270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76200</xdr:colOff>
      <xdr:row>0</xdr:row>
      <xdr:rowOff>114300</xdr:rowOff>
    </xdr:from>
    <xdr:to>
      <xdr:col>5</xdr:col>
      <xdr:colOff>1171575</xdr:colOff>
      <xdr:row>0</xdr:row>
      <xdr:rowOff>800100</xdr:rowOff>
    </xdr:to>
    <xdr:pic>
      <xdr:nvPicPr>
        <xdr:cNvPr id="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143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73495</xdr:colOff>
      <xdr:row>0</xdr:row>
      <xdr:rowOff>136524</xdr:rowOff>
    </xdr:from>
    <xdr:to>
      <xdr:col>5</xdr:col>
      <xdr:colOff>1207503</xdr:colOff>
      <xdr:row>0</xdr:row>
      <xdr:rowOff>727981</xdr:rowOff>
    </xdr:to>
    <xdr:pic>
      <xdr:nvPicPr>
        <xdr:cNvPr id="3122" name="Obrázo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931620" y="136524"/>
          <a:ext cx="1134008" cy="591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63500</xdr:colOff>
      <xdr:row>0</xdr:row>
      <xdr:rowOff>101600</xdr:rowOff>
    </xdr:from>
    <xdr:to>
      <xdr:col>5</xdr:col>
      <xdr:colOff>1158875</xdr:colOff>
      <xdr:row>0</xdr:row>
      <xdr:rowOff>787400</xdr:rowOff>
    </xdr:to>
    <xdr:pic>
      <xdr:nvPicPr>
        <xdr:cNvPr id="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75500" y="1016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5</xdr:col>
      <xdr:colOff>117475</xdr:colOff>
      <xdr:row>0</xdr:row>
      <xdr:rowOff>114300</xdr:rowOff>
    </xdr:from>
    <xdr:ext cx="1107282" cy="685800"/>
    <xdr:pic>
      <xdr:nvPicPr>
        <xdr:cNvPr id="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975600" y="114300"/>
          <a:ext cx="1107282"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114300</xdr:colOff>
      <xdr:row>0</xdr:row>
      <xdr:rowOff>85725</xdr:rowOff>
    </xdr:from>
    <xdr:to>
      <xdr:col>5</xdr:col>
      <xdr:colOff>1209675</xdr:colOff>
      <xdr:row>0</xdr:row>
      <xdr:rowOff>771525</xdr:rowOff>
    </xdr:to>
    <xdr:pic>
      <xdr:nvPicPr>
        <xdr:cNvPr id="4146"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8039100" y="85725"/>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76200</xdr:colOff>
      <xdr:row>0</xdr:row>
      <xdr:rowOff>114300</xdr:rowOff>
    </xdr:from>
    <xdr:to>
      <xdr:col>5</xdr:col>
      <xdr:colOff>1171575</xdr:colOff>
      <xdr:row>0</xdr:row>
      <xdr:rowOff>800100</xdr:rowOff>
    </xdr:to>
    <xdr:pic>
      <xdr:nvPicPr>
        <xdr:cNvPr id="5170"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143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50800</xdr:colOff>
      <xdr:row>0</xdr:row>
      <xdr:rowOff>127000</xdr:rowOff>
    </xdr:from>
    <xdr:to>
      <xdr:col>5</xdr:col>
      <xdr:colOff>1149350</xdr:colOff>
      <xdr:row>0</xdr:row>
      <xdr:rowOff>812800</xdr:rowOff>
    </xdr:to>
    <xdr:pic>
      <xdr:nvPicPr>
        <xdr:cNvPr id="6195"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62800" y="127000"/>
          <a:ext cx="10985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50800</xdr:colOff>
      <xdr:row>0</xdr:row>
      <xdr:rowOff>101600</xdr:rowOff>
    </xdr:from>
    <xdr:to>
      <xdr:col>5</xdr:col>
      <xdr:colOff>1155700</xdr:colOff>
      <xdr:row>0</xdr:row>
      <xdr:rowOff>787400</xdr:rowOff>
    </xdr:to>
    <xdr:pic>
      <xdr:nvPicPr>
        <xdr:cNvPr id="7218"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62800" y="101600"/>
          <a:ext cx="1104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63500</xdr:colOff>
      <xdr:row>0</xdr:row>
      <xdr:rowOff>101600</xdr:rowOff>
    </xdr:from>
    <xdr:to>
      <xdr:col>5</xdr:col>
      <xdr:colOff>1168400</xdr:colOff>
      <xdr:row>0</xdr:row>
      <xdr:rowOff>787400</xdr:rowOff>
    </xdr:to>
    <xdr:pic>
      <xdr:nvPicPr>
        <xdr:cNvPr id="8242"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75500" y="101600"/>
          <a:ext cx="1104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76200</xdr:colOff>
      <xdr:row>0</xdr:row>
      <xdr:rowOff>114300</xdr:rowOff>
    </xdr:from>
    <xdr:to>
      <xdr:col>5</xdr:col>
      <xdr:colOff>1171575</xdr:colOff>
      <xdr:row>0</xdr:row>
      <xdr:rowOff>800100</xdr:rowOff>
    </xdr:to>
    <xdr:pic>
      <xdr:nvPicPr>
        <xdr:cNvPr id="9266"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1143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76200</xdr:colOff>
      <xdr:row>0</xdr:row>
      <xdr:rowOff>88900</xdr:rowOff>
    </xdr:from>
    <xdr:to>
      <xdr:col>5</xdr:col>
      <xdr:colOff>1171575</xdr:colOff>
      <xdr:row>0</xdr:row>
      <xdr:rowOff>774700</xdr:rowOff>
    </xdr:to>
    <xdr:pic>
      <xdr:nvPicPr>
        <xdr:cNvPr id="10290" name="Obrázo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724" t="3226" r="5554" b="7259"/>
        <a:stretch>
          <a:fillRect/>
        </a:stretch>
      </xdr:blipFill>
      <xdr:spPr bwMode="auto">
        <a:xfrm>
          <a:off x="7188200" y="88900"/>
          <a:ext cx="10953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Zeros="0" tabSelected="1" view="pageBreakPreview" zoomScaleNormal="100" zoomScaleSheetLayoutView="100" workbookViewId="0">
      <selection activeCell="E8" sqref="E8"/>
    </sheetView>
  </sheetViews>
  <sheetFormatPr defaultColWidth="9.109375" defaultRowHeight="15.6" x14ac:dyDescent="0.3"/>
  <cols>
    <col min="1" max="1" width="6.5546875" style="16" customWidth="1"/>
    <col min="2" max="2" width="11.5546875" style="16" customWidth="1"/>
    <col min="3" max="3" width="75.5546875" style="16" customWidth="1"/>
    <col min="4" max="4" width="16.109375" style="16" customWidth="1"/>
    <col min="5" max="5" width="28.33203125" style="16" customWidth="1"/>
    <col min="6" max="6" width="12.33203125" style="30" customWidth="1"/>
    <col min="7" max="7" width="8.6640625" style="16" customWidth="1"/>
    <col min="8" max="16384" width="9.109375" style="16"/>
  </cols>
  <sheetData>
    <row r="1" spans="1:6" ht="65.25" customHeight="1" x14ac:dyDescent="0.3">
      <c r="A1" s="263" t="s">
        <v>358</v>
      </c>
      <c r="B1" s="264"/>
      <c r="C1" s="264"/>
      <c r="D1" s="23"/>
      <c r="E1" s="23"/>
    </row>
    <row r="2" spans="1:6" ht="32.25" customHeight="1" x14ac:dyDescent="0.3">
      <c r="A2" s="15"/>
      <c r="B2" s="281" t="s">
        <v>96</v>
      </c>
      <c r="C2" s="281"/>
      <c r="D2" s="6"/>
      <c r="E2" s="6"/>
    </row>
    <row r="3" spans="1:6" ht="68.25" customHeight="1" x14ac:dyDescent="0.3">
      <c r="A3" s="24"/>
      <c r="B3" s="265" t="s">
        <v>357</v>
      </c>
      <c r="C3" s="265"/>
      <c r="D3" s="282" t="s">
        <v>161</v>
      </c>
      <c r="E3" s="282"/>
    </row>
    <row r="4" spans="1:6" ht="20.100000000000001" customHeight="1" x14ac:dyDescent="0.3">
      <c r="A4" s="20"/>
      <c r="B4" s="2" t="s">
        <v>160</v>
      </c>
      <c r="C4" s="20"/>
      <c r="D4" s="268" t="s">
        <v>97</v>
      </c>
      <c r="E4" s="268"/>
    </row>
    <row r="5" spans="1:6" ht="20.100000000000001" customHeight="1" thickBot="1" x14ac:dyDescent="0.35">
      <c r="A5" s="20"/>
      <c r="B5" s="3" t="s">
        <v>159</v>
      </c>
      <c r="C5" s="20"/>
      <c r="D5" s="269"/>
      <c r="E5" s="269"/>
    </row>
    <row r="6" spans="1:6" ht="43.5" customHeight="1" thickBot="1" x14ac:dyDescent="0.35">
      <c r="A6" s="289" t="s">
        <v>356</v>
      </c>
      <c r="B6" s="290"/>
      <c r="C6" s="290"/>
      <c r="D6" s="290"/>
      <c r="E6" s="291"/>
    </row>
    <row r="7" spans="1:6" ht="42" customHeight="1" x14ac:dyDescent="0.3">
      <c r="A7" s="22" t="s">
        <v>44</v>
      </c>
      <c r="B7" s="266" t="s">
        <v>93</v>
      </c>
      <c r="C7" s="266"/>
      <c r="D7" s="267"/>
      <c r="E7" s="52">
        <f>E8+E9+E10+E11</f>
        <v>0</v>
      </c>
    </row>
    <row r="8" spans="1:6" ht="127.5" customHeight="1" x14ac:dyDescent="0.3">
      <c r="A8" s="17"/>
      <c r="B8" s="1" t="s">
        <v>23</v>
      </c>
      <c r="C8" s="283" t="s">
        <v>25</v>
      </c>
      <c r="D8" s="284"/>
      <c r="E8" s="123"/>
    </row>
    <row r="9" spans="1:6" ht="123.75" customHeight="1" x14ac:dyDescent="0.3">
      <c r="A9" s="17"/>
      <c r="B9" s="1" t="s">
        <v>23</v>
      </c>
      <c r="C9" s="273" t="s">
        <v>154</v>
      </c>
      <c r="D9" s="274"/>
      <c r="E9" s="123"/>
    </row>
    <row r="10" spans="1:6" ht="96" customHeight="1" x14ac:dyDescent="0.3">
      <c r="A10" s="17"/>
      <c r="B10" s="1" t="s">
        <v>23</v>
      </c>
      <c r="C10" s="273" t="s">
        <v>153</v>
      </c>
      <c r="D10" s="274"/>
      <c r="E10" s="123"/>
    </row>
    <row r="11" spans="1:6" ht="67.5" customHeight="1" x14ac:dyDescent="0.3">
      <c r="A11" s="17"/>
      <c r="B11" s="4" t="s">
        <v>23</v>
      </c>
      <c r="C11" s="283" t="s">
        <v>155</v>
      </c>
      <c r="D11" s="284"/>
      <c r="E11" s="123"/>
    </row>
    <row r="12" spans="1:6" ht="8.25" customHeight="1" x14ac:dyDescent="0.3">
      <c r="A12" s="25"/>
      <c r="B12" s="43"/>
      <c r="C12" s="54"/>
      <c r="D12" s="54"/>
      <c r="E12" s="56"/>
    </row>
    <row r="13" spans="1:6" ht="42" customHeight="1" x14ac:dyDescent="0.3">
      <c r="A13" s="22" t="s">
        <v>46</v>
      </c>
      <c r="B13" s="270" t="s">
        <v>95</v>
      </c>
      <c r="C13" s="270"/>
      <c r="D13" s="32"/>
      <c r="E13" s="55">
        <f>E14</f>
        <v>0</v>
      </c>
    </row>
    <row r="14" spans="1:6" ht="85.5" customHeight="1" x14ac:dyDescent="0.3">
      <c r="A14" s="19"/>
      <c r="B14" s="39" t="s">
        <v>23</v>
      </c>
      <c r="C14" s="261" t="s">
        <v>13</v>
      </c>
      <c r="D14" s="261"/>
      <c r="E14" s="123"/>
    </row>
    <row r="15" spans="1:6" ht="8.25" customHeight="1" x14ac:dyDescent="0.3">
      <c r="A15" s="25"/>
      <c r="B15" s="43"/>
      <c r="C15" s="54"/>
      <c r="D15" s="54"/>
      <c r="E15" s="56"/>
    </row>
    <row r="16" spans="1:6" ht="39.75" customHeight="1" x14ac:dyDescent="0.3">
      <c r="A16" s="22" t="s">
        <v>45</v>
      </c>
      <c r="B16" s="270" t="s">
        <v>94</v>
      </c>
      <c r="C16" s="270"/>
      <c r="D16" s="286"/>
      <c r="E16" s="53">
        <f>E17+E18+E19+E20+E21</f>
        <v>0</v>
      </c>
      <c r="F16" s="63"/>
    </row>
    <row r="17" spans="1:6" ht="65.25" customHeight="1" x14ac:dyDescent="0.3">
      <c r="A17" s="17"/>
      <c r="B17" s="1" t="s">
        <v>23</v>
      </c>
      <c r="C17" s="283" t="s">
        <v>189</v>
      </c>
      <c r="D17" s="284"/>
      <c r="E17" s="123"/>
    </row>
    <row r="18" spans="1:6" ht="96.75" customHeight="1" x14ac:dyDescent="0.3">
      <c r="A18" s="19"/>
      <c r="B18" s="39" t="s">
        <v>23</v>
      </c>
      <c r="C18" s="287" t="s">
        <v>204</v>
      </c>
      <c r="D18" s="288"/>
      <c r="E18" s="124"/>
    </row>
    <row r="19" spans="1:6" ht="63" customHeight="1" x14ac:dyDescent="0.3">
      <c r="A19" s="17"/>
      <c r="B19" s="41" t="s">
        <v>23</v>
      </c>
      <c r="C19" s="263" t="s">
        <v>12</v>
      </c>
      <c r="D19" s="285"/>
      <c r="E19" s="125"/>
    </row>
    <row r="20" spans="1:6" ht="120.75" customHeight="1" x14ac:dyDescent="0.3">
      <c r="A20" s="17"/>
      <c r="B20" s="1" t="s">
        <v>23</v>
      </c>
      <c r="C20" s="279" t="s">
        <v>182</v>
      </c>
      <c r="D20" s="280"/>
      <c r="E20" s="123"/>
    </row>
    <row r="21" spans="1:6" ht="206.25" customHeight="1" x14ac:dyDescent="0.3">
      <c r="A21" s="19"/>
      <c r="B21" s="57" t="s">
        <v>23</v>
      </c>
      <c r="C21" s="271" t="s">
        <v>369</v>
      </c>
      <c r="D21" s="272"/>
      <c r="E21" s="123"/>
    </row>
    <row r="22" spans="1:6" ht="8.25" customHeight="1" x14ac:dyDescent="0.3">
      <c r="A22" s="25"/>
      <c r="B22" s="43"/>
      <c r="C22" s="54"/>
      <c r="D22" s="54"/>
      <c r="E22" s="56"/>
    </row>
    <row r="23" spans="1:6" ht="39" customHeight="1" x14ac:dyDescent="0.3">
      <c r="A23" s="22" t="s">
        <v>47</v>
      </c>
      <c r="B23" s="270" t="s">
        <v>353</v>
      </c>
      <c r="C23" s="270"/>
      <c r="D23" s="270"/>
      <c r="E23" s="42">
        <f>E26+E29+E32+E35+E38+E41+E44+E47</f>
        <v>0</v>
      </c>
      <c r="F23" s="61"/>
    </row>
    <row r="24" spans="1:6" ht="29.25" customHeight="1" x14ac:dyDescent="0.3">
      <c r="A24" s="17"/>
      <c r="B24" s="62" t="s">
        <v>157</v>
      </c>
      <c r="C24" s="260" t="s">
        <v>354</v>
      </c>
      <c r="D24" s="260"/>
      <c r="E24" s="36">
        <f>E27+E30+E33+E36+E39+E42+E45+E48</f>
        <v>0</v>
      </c>
    </row>
    <row r="25" spans="1:6" ht="29.25" customHeight="1" x14ac:dyDescent="0.3">
      <c r="A25" s="17"/>
      <c r="B25" s="62" t="s">
        <v>157</v>
      </c>
      <c r="C25" s="260" t="s">
        <v>355</v>
      </c>
      <c r="D25" s="260"/>
      <c r="E25" s="37">
        <f>E28+E31+E34+E37+E40+E43+E46+E49</f>
        <v>0</v>
      </c>
    </row>
    <row r="26" spans="1:6" ht="31.5" customHeight="1" x14ac:dyDescent="0.3">
      <c r="A26" s="49" t="s">
        <v>2</v>
      </c>
      <c r="B26" s="262" t="s">
        <v>37</v>
      </c>
      <c r="C26" s="262"/>
      <c r="D26" s="7"/>
      <c r="E26" s="34">
        <f>E27+E28</f>
        <v>0</v>
      </c>
    </row>
    <row r="27" spans="1:6" ht="31.5" customHeight="1" x14ac:dyDescent="0.3">
      <c r="A27" s="50" t="s">
        <v>129</v>
      </c>
      <c r="B27" s="257" t="s">
        <v>54</v>
      </c>
      <c r="C27" s="257"/>
      <c r="D27" s="8"/>
      <c r="E27" s="35">
        <f>'01-01a'!F30</f>
        <v>0</v>
      </c>
    </row>
    <row r="28" spans="1:6" ht="31.5" customHeight="1" x14ac:dyDescent="0.3">
      <c r="A28" s="51" t="s">
        <v>130</v>
      </c>
      <c r="B28" s="259" t="s">
        <v>55</v>
      </c>
      <c r="C28" s="259"/>
      <c r="D28" s="14"/>
      <c r="E28" s="33">
        <f>'01-01b'!F18</f>
        <v>0</v>
      </c>
    </row>
    <row r="29" spans="1:6" ht="31.5" customHeight="1" x14ac:dyDescent="0.3">
      <c r="A29" s="49" t="s">
        <v>3</v>
      </c>
      <c r="B29" s="258" t="s">
        <v>38</v>
      </c>
      <c r="C29" s="258"/>
      <c r="D29" s="11"/>
      <c r="E29" s="34">
        <f>E30+E31</f>
        <v>0</v>
      </c>
    </row>
    <row r="30" spans="1:6" ht="31.5" customHeight="1" x14ac:dyDescent="0.3">
      <c r="A30" s="50" t="s">
        <v>131</v>
      </c>
      <c r="B30" s="257" t="s">
        <v>56</v>
      </c>
      <c r="C30" s="257"/>
      <c r="D30" s="8"/>
      <c r="E30" s="35">
        <f>'01-02a'!F12</f>
        <v>0</v>
      </c>
    </row>
    <row r="31" spans="1:6" ht="31.5" customHeight="1" x14ac:dyDescent="0.3">
      <c r="A31" s="51" t="s">
        <v>132</v>
      </c>
      <c r="B31" s="259" t="s">
        <v>57</v>
      </c>
      <c r="C31" s="259"/>
      <c r="D31" s="10"/>
      <c r="E31" s="33">
        <f>'01-02b'!F12</f>
        <v>0</v>
      </c>
    </row>
    <row r="32" spans="1:6" ht="31.5" customHeight="1" x14ac:dyDescent="0.3">
      <c r="A32" s="49" t="s">
        <v>4</v>
      </c>
      <c r="B32" s="258" t="s">
        <v>39</v>
      </c>
      <c r="C32" s="258"/>
      <c r="D32" s="11"/>
      <c r="E32" s="34">
        <f>E33+E34</f>
        <v>0</v>
      </c>
    </row>
    <row r="33" spans="1:5" ht="31.5" customHeight="1" x14ac:dyDescent="0.3">
      <c r="A33" s="50" t="s">
        <v>133</v>
      </c>
      <c r="B33" s="257" t="s">
        <v>58</v>
      </c>
      <c r="C33" s="257"/>
      <c r="D33" s="8"/>
      <c r="E33" s="35">
        <f>'01-03a'!F26</f>
        <v>0</v>
      </c>
    </row>
    <row r="34" spans="1:5" ht="31.5" customHeight="1" x14ac:dyDescent="0.3">
      <c r="A34" s="58" t="s">
        <v>134</v>
      </c>
      <c r="B34" s="261" t="s">
        <v>59</v>
      </c>
      <c r="C34" s="261"/>
      <c r="D34" s="59"/>
      <c r="E34" s="60">
        <f>'01-03b'!F12</f>
        <v>0</v>
      </c>
    </row>
    <row r="35" spans="1:5" ht="30" customHeight="1" x14ac:dyDescent="0.3">
      <c r="A35" s="49" t="s">
        <v>5</v>
      </c>
      <c r="B35" s="262" t="s">
        <v>40</v>
      </c>
      <c r="C35" s="262"/>
      <c r="D35" s="9"/>
      <c r="E35" s="34">
        <f>E36+E37</f>
        <v>0</v>
      </c>
    </row>
    <row r="36" spans="1:5" ht="35.1" customHeight="1" x14ac:dyDescent="0.3">
      <c r="A36" s="50" t="s">
        <v>135</v>
      </c>
      <c r="B36" s="257" t="s">
        <v>60</v>
      </c>
      <c r="C36" s="257"/>
      <c r="D36" s="8"/>
      <c r="E36" s="35">
        <f>'01-04a'!F19</f>
        <v>0</v>
      </c>
    </row>
    <row r="37" spans="1:5" ht="35.1" customHeight="1" x14ac:dyDescent="0.3">
      <c r="A37" s="51" t="s">
        <v>136</v>
      </c>
      <c r="B37" s="259" t="s">
        <v>61</v>
      </c>
      <c r="C37" s="259"/>
      <c r="D37" s="10"/>
      <c r="E37" s="40">
        <f>'01-04b'!F16</f>
        <v>0</v>
      </c>
    </row>
    <row r="38" spans="1:5" ht="30" customHeight="1" x14ac:dyDescent="0.3">
      <c r="A38" s="49" t="s">
        <v>6</v>
      </c>
      <c r="B38" s="258" t="s">
        <v>41</v>
      </c>
      <c r="C38" s="258"/>
      <c r="D38" s="11"/>
      <c r="E38" s="34">
        <f>E39+E40</f>
        <v>0</v>
      </c>
    </row>
    <row r="39" spans="1:5" ht="35.1" customHeight="1" x14ac:dyDescent="0.3">
      <c r="A39" s="50" t="s">
        <v>137</v>
      </c>
      <c r="B39" s="257" t="s">
        <v>62</v>
      </c>
      <c r="C39" s="257"/>
      <c r="D39" s="8"/>
      <c r="E39" s="35">
        <f>'01-05a'!F25</f>
        <v>0</v>
      </c>
    </row>
    <row r="40" spans="1:5" ht="35.1" customHeight="1" x14ac:dyDescent="0.3">
      <c r="A40" s="58" t="s">
        <v>138</v>
      </c>
      <c r="B40" s="261" t="s">
        <v>63</v>
      </c>
      <c r="C40" s="261"/>
      <c r="D40" s="59"/>
      <c r="E40" s="60">
        <f>'01-5b'!F19</f>
        <v>0</v>
      </c>
    </row>
    <row r="41" spans="1:5" ht="35.1" customHeight="1" x14ac:dyDescent="0.3">
      <c r="A41" s="49" t="s">
        <v>7</v>
      </c>
      <c r="B41" s="258" t="s">
        <v>42</v>
      </c>
      <c r="C41" s="258"/>
      <c r="D41" s="12"/>
      <c r="E41" s="34">
        <f>E42+E43</f>
        <v>0</v>
      </c>
    </row>
    <row r="42" spans="1:5" ht="35.1" customHeight="1" x14ac:dyDescent="0.3">
      <c r="A42" s="50" t="s">
        <v>139</v>
      </c>
      <c r="B42" s="257" t="s">
        <v>64</v>
      </c>
      <c r="C42" s="257"/>
      <c r="D42" s="13"/>
      <c r="E42" s="35">
        <f>'01-06a'!F17</f>
        <v>0</v>
      </c>
    </row>
    <row r="43" spans="1:5" ht="35.1" customHeight="1" x14ac:dyDescent="0.3">
      <c r="A43" s="51" t="s">
        <v>140</v>
      </c>
      <c r="B43" s="259" t="s">
        <v>65</v>
      </c>
      <c r="C43" s="259"/>
      <c r="D43" s="10"/>
      <c r="E43" s="33">
        <f>'01-06b'!F15</f>
        <v>0</v>
      </c>
    </row>
    <row r="44" spans="1:5" ht="35.1" customHeight="1" x14ac:dyDescent="0.3">
      <c r="A44" s="49" t="s">
        <v>8</v>
      </c>
      <c r="B44" s="258" t="s">
        <v>43</v>
      </c>
      <c r="C44" s="258"/>
      <c r="D44" s="12"/>
      <c r="E44" s="34">
        <f>E45+E46</f>
        <v>0</v>
      </c>
    </row>
    <row r="45" spans="1:5" ht="35.1" customHeight="1" x14ac:dyDescent="0.3">
      <c r="A45" s="50" t="s">
        <v>126</v>
      </c>
      <c r="B45" s="257" t="s">
        <v>166</v>
      </c>
      <c r="C45" s="257"/>
      <c r="D45" s="13"/>
      <c r="E45" s="35">
        <f>'01-07a'!F13</f>
        <v>0</v>
      </c>
    </row>
    <row r="46" spans="1:5" ht="35.1" customHeight="1" x14ac:dyDescent="0.3">
      <c r="A46" s="51" t="s">
        <v>127</v>
      </c>
      <c r="B46" s="259" t="s">
        <v>66</v>
      </c>
      <c r="C46" s="259"/>
      <c r="D46" s="10"/>
      <c r="E46" s="40">
        <f>'01-07b'!F15</f>
        <v>0</v>
      </c>
    </row>
    <row r="47" spans="1:5" ht="35.1" customHeight="1" x14ac:dyDescent="0.3">
      <c r="A47" s="49" t="s">
        <v>119</v>
      </c>
      <c r="B47" s="258" t="s">
        <v>177</v>
      </c>
      <c r="C47" s="258"/>
      <c r="D47" s="12"/>
      <c r="E47" s="34">
        <f>E48+E49</f>
        <v>0</v>
      </c>
    </row>
    <row r="48" spans="1:5" ht="35.1" customHeight="1" x14ac:dyDescent="0.3">
      <c r="A48" s="50" t="s">
        <v>168</v>
      </c>
      <c r="B48" s="257" t="s">
        <v>165</v>
      </c>
      <c r="C48" s="257"/>
      <c r="D48" s="13"/>
      <c r="E48" s="35">
        <f>'01-08a'!F12</f>
        <v>0</v>
      </c>
    </row>
    <row r="49" spans="1:5" ht="35.1" customHeight="1" x14ac:dyDescent="0.3">
      <c r="A49" s="51" t="s">
        <v>169</v>
      </c>
      <c r="B49" s="259" t="s">
        <v>167</v>
      </c>
      <c r="C49" s="259"/>
      <c r="D49" s="10"/>
      <c r="E49" s="40">
        <f>'01-08b'!F12</f>
        <v>0</v>
      </c>
    </row>
    <row r="50" spans="1:5" ht="8.25" customHeight="1" x14ac:dyDescent="0.3">
      <c r="A50" s="25"/>
      <c r="B50" s="43"/>
      <c r="C50" s="54"/>
      <c r="D50" s="54"/>
      <c r="E50" s="56"/>
    </row>
    <row r="51" spans="1:5" ht="40.5" customHeight="1" x14ac:dyDescent="0.3">
      <c r="A51" s="22" t="s">
        <v>48</v>
      </c>
      <c r="B51" s="270" t="s">
        <v>184</v>
      </c>
      <c r="C51" s="270"/>
      <c r="D51" s="44"/>
      <c r="E51" s="42">
        <f>E52+E56</f>
        <v>0</v>
      </c>
    </row>
    <row r="52" spans="1:5" ht="68.25" customHeight="1" x14ac:dyDescent="0.3">
      <c r="A52" s="5" t="s">
        <v>125</v>
      </c>
      <c r="B52" s="292" t="s">
        <v>349</v>
      </c>
      <c r="C52" s="292"/>
      <c r="D52" s="293"/>
      <c r="E52" s="38">
        <f>E53+E54+E55</f>
        <v>0</v>
      </c>
    </row>
    <row r="53" spans="1:5" ht="37.5" customHeight="1" x14ac:dyDescent="0.3">
      <c r="A53" s="46" t="s">
        <v>348</v>
      </c>
      <c r="B53" s="273" t="s">
        <v>350</v>
      </c>
      <c r="C53" s="273"/>
      <c r="D53" s="274"/>
      <c r="E53" s="35">
        <f>'01-09a'!F46</f>
        <v>0</v>
      </c>
    </row>
    <row r="54" spans="1:5" ht="69" customHeight="1" x14ac:dyDescent="0.3">
      <c r="A54" s="47" t="s">
        <v>174</v>
      </c>
      <c r="B54" s="279" t="s">
        <v>186</v>
      </c>
      <c r="C54" s="279"/>
      <c r="D54" s="280"/>
      <c r="E54" s="35">
        <f>'01-10a'!F34</f>
        <v>0</v>
      </c>
    </row>
    <row r="55" spans="1:5" ht="38.25" customHeight="1" x14ac:dyDescent="0.3">
      <c r="A55" s="45" t="s">
        <v>175</v>
      </c>
      <c r="B55" s="261" t="s">
        <v>187</v>
      </c>
      <c r="C55" s="261"/>
      <c r="D55" s="278"/>
      <c r="E55" s="35">
        <f>'01-10b'!F27</f>
        <v>0</v>
      </c>
    </row>
    <row r="56" spans="1:5" ht="43.5" customHeight="1" x14ac:dyDescent="0.3">
      <c r="A56" s="5" t="s">
        <v>124</v>
      </c>
      <c r="B56" s="258" t="s">
        <v>185</v>
      </c>
      <c r="C56" s="258"/>
      <c r="D56" s="277"/>
      <c r="E56" s="34">
        <f>E57</f>
        <v>0</v>
      </c>
    </row>
    <row r="57" spans="1:5" ht="35.25" customHeight="1" x14ac:dyDescent="0.3">
      <c r="A57" s="48" t="s">
        <v>120</v>
      </c>
      <c r="B57" s="261" t="s">
        <v>128</v>
      </c>
      <c r="C57" s="261"/>
      <c r="D57" s="21"/>
      <c r="E57" s="35">
        <f>'01-11'!F26</f>
        <v>0</v>
      </c>
    </row>
    <row r="58" spans="1:5" ht="8.25" customHeight="1" x14ac:dyDescent="0.3">
      <c r="A58" s="25"/>
      <c r="B58" s="26"/>
      <c r="C58" s="26"/>
      <c r="D58" s="26"/>
      <c r="E58" s="27"/>
    </row>
    <row r="59" spans="1:5" ht="42.75" customHeight="1" x14ac:dyDescent="0.3">
      <c r="A59" s="25"/>
      <c r="B59" s="275" t="s">
        <v>156</v>
      </c>
      <c r="C59" s="275"/>
      <c r="D59" s="276"/>
      <c r="E59" s="31">
        <f>E7+E23+E16+E13+E51</f>
        <v>0</v>
      </c>
    </row>
    <row r="60" spans="1:5" ht="9" customHeight="1" thickBot="1" x14ac:dyDescent="0.35">
      <c r="A60" s="18"/>
      <c r="B60" s="28"/>
      <c r="C60" s="28"/>
      <c r="D60" s="28"/>
      <c r="E60" s="29"/>
    </row>
  </sheetData>
  <sheetProtection algorithmName="SHA-512" hashValue="kCpgsXU9HHoTzenbqkxfF8HUgYi9QTTpziybFAPvzq9Wbsrj7tvxawk9RIBNq8cYmm/fWiyt5u/NvD9wiD9WYQ==" saltValue="65gC40R0ipY4xQpk13QgGg==" spinCount="100000" sheet="1" objects="1" scenarios="1" selectLockedCells="1"/>
  <mergeCells count="54">
    <mergeCell ref="B53:D53"/>
    <mergeCell ref="B44:C44"/>
    <mergeCell ref="B45:C45"/>
    <mergeCell ref="B46:C46"/>
    <mergeCell ref="B51:C51"/>
    <mergeCell ref="B52:D52"/>
    <mergeCell ref="B2:C2"/>
    <mergeCell ref="D3:E3"/>
    <mergeCell ref="C17:D17"/>
    <mergeCell ref="C19:D19"/>
    <mergeCell ref="C20:D20"/>
    <mergeCell ref="B16:D16"/>
    <mergeCell ref="C18:D18"/>
    <mergeCell ref="C8:D8"/>
    <mergeCell ref="A6:E6"/>
    <mergeCell ref="B13:C13"/>
    <mergeCell ref="C14:D14"/>
    <mergeCell ref="C10:D10"/>
    <mergeCell ref="C11:D11"/>
    <mergeCell ref="B59:D59"/>
    <mergeCell ref="B57:C57"/>
    <mergeCell ref="B56:D56"/>
    <mergeCell ref="B55:D55"/>
    <mergeCell ref="B54:D54"/>
    <mergeCell ref="A1:C1"/>
    <mergeCell ref="B27:C27"/>
    <mergeCell ref="B35:C35"/>
    <mergeCell ref="B31:C31"/>
    <mergeCell ref="B33:C33"/>
    <mergeCell ref="B3:C3"/>
    <mergeCell ref="B7:D7"/>
    <mergeCell ref="B32:C32"/>
    <mergeCell ref="B29:C29"/>
    <mergeCell ref="B30:C30"/>
    <mergeCell ref="B34:C34"/>
    <mergeCell ref="D4:E5"/>
    <mergeCell ref="B23:D23"/>
    <mergeCell ref="C24:D24"/>
    <mergeCell ref="C21:D21"/>
    <mergeCell ref="C9:D9"/>
    <mergeCell ref="B42:C42"/>
    <mergeCell ref="B47:C47"/>
    <mergeCell ref="B48:C48"/>
    <mergeCell ref="B49:C49"/>
    <mergeCell ref="C25:D25"/>
    <mergeCell ref="B43:C43"/>
    <mergeCell ref="B28:C28"/>
    <mergeCell ref="B40:C40"/>
    <mergeCell ref="B26:C26"/>
    <mergeCell ref="B41:C41"/>
    <mergeCell ref="B36:C36"/>
    <mergeCell ref="B37:C37"/>
    <mergeCell ref="B39:C39"/>
    <mergeCell ref="B38:C38"/>
  </mergeCells>
  <phoneticPr fontId="0" type="noConversion"/>
  <printOptions horizontalCentered="1"/>
  <pageMargins left="0.39370078740157483" right="0.39370078740157483" top="0.59055118110236227" bottom="0.59055118110236227" header="0.39370078740157483" footer="0.39370078740157483"/>
  <pageSetup paperSize="9" scale="63" fitToHeight="30" orientation="portrait" r:id="rId1"/>
  <headerFooter>
    <oddFooter>&amp;CStrana č. / Page no.  &amp;P /&amp;N</oddFooter>
  </headerFooter>
  <rowBreaks count="2" manualBreakCount="2">
    <brk id="18" max="16383" man="1"/>
    <brk id="4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26"/>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3.3320312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106</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88</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4.5" customHeight="1" x14ac:dyDescent="0.3">
      <c r="A9" s="165">
        <v>1</v>
      </c>
      <c r="B9" s="83" t="s">
        <v>195</v>
      </c>
      <c r="C9" s="166" t="s">
        <v>121</v>
      </c>
      <c r="D9" s="155">
        <v>12</v>
      </c>
      <c r="E9" s="120"/>
      <c r="F9" s="162">
        <f>ROUND(D9*E9,2)</f>
        <v>0</v>
      </c>
    </row>
    <row r="10" spans="1:6" ht="34.5" customHeight="1" x14ac:dyDescent="0.3">
      <c r="A10" s="87">
        <v>2</v>
      </c>
      <c r="B10" s="88" t="s">
        <v>196</v>
      </c>
      <c r="C10" s="167" t="s">
        <v>52</v>
      </c>
      <c r="D10" s="168">
        <v>27.5</v>
      </c>
      <c r="E10" s="121"/>
      <c r="F10" s="91">
        <f>ROUND(E10*D10,2)</f>
        <v>0</v>
      </c>
    </row>
    <row r="11" spans="1:6" ht="34.5" customHeight="1" x14ac:dyDescent="0.3">
      <c r="A11" s="87">
        <v>3</v>
      </c>
      <c r="B11" s="88" t="s">
        <v>197</v>
      </c>
      <c r="C11" s="167" t="s">
        <v>121</v>
      </c>
      <c r="D11" s="168">
        <v>210</v>
      </c>
      <c r="E11" s="121"/>
      <c r="F11" s="91">
        <f>ROUND(D11*E11,2)</f>
        <v>0</v>
      </c>
    </row>
    <row r="12" spans="1:6" ht="34.5" customHeight="1" x14ac:dyDescent="0.3">
      <c r="A12" s="93">
        <v>4</v>
      </c>
      <c r="B12" s="88" t="s">
        <v>198</v>
      </c>
      <c r="C12" s="167" t="s">
        <v>121</v>
      </c>
      <c r="D12" s="168">
        <v>11</v>
      </c>
      <c r="E12" s="121"/>
      <c r="F12" s="91">
        <f t="shared" ref="F12:F23" si="0">ROUND(D12*E12,2)</f>
        <v>0</v>
      </c>
    </row>
    <row r="13" spans="1:6" ht="34.5" customHeight="1" x14ac:dyDescent="0.3">
      <c r="A13" s="138">
        <v>5</v>
      </c>
      <c r="B13" s="88" t="s">
        <v>199</v>
      </c>
      <c r="C13" s="167" t="s">
        <v>121</v>
      </c>
      <c r="D13" s="168">
        <v>13</v>
      </c>
      <c r="E13" s="121"/>
      <c r="F13" s="91">
        <f t="shared" si="0"/>
        <v>0</v>
      </c>
    </row>
    <row r="14" spans="1:6" ht="34.5" customHeight="1" x14ac:dyDescent="0.3">
      <c r="A14" s="87">
        <v>6</v>
      </c>
      <c r="B14" s="88" t="s">
        <v>200</v>
      </c>
      <c r="C14" s="167" t="s">
        <v>121</v>
      </c>
      <c r="D14" s="168">
        <v>54</v>
      </c>
      <c r="E14" s="121"/>
      <c r="F14" s="91">
        <f t="shared" si="0"/>
        <v>0</v>
      </c>
    </row>
    <row r="15" spans="1:6" ht="35.25" customHeight="1" x14ac:dyDescent="0.3">
      <c r="A15" s="93">
        <v>7</v>
      </c>
      <c r="B15" s="88" t="s">
        <v>203</v>
      </c>
      <c r="C15" s="167" t="s">
        <v>121</v>
      </c>
      <c r="D15" s="168">
        <v>1</v>
      </c>
      <c r="E15" s="121"/>
      <c r="F15" s="91">
        <f t="shared" si="0"/>
        <v>0</v>
      </c>
    </row>
    <row r="16" spans="1:6" ht="34.5" customHeight="1" x14ac:dyDescent="0.3">
      <c r="A16" s="138">
        <v>8</v>
      </c>
      <c r="B16" s="88" t="s">
        <v>201</v>
      </c>
      <c r="C16" s="167" t="s">
        <v>121</v>
      </c>
      <c r="D16" s="168">
        <v>12</v>
      </c>
      <c r="E16" s="121"/>
      <c r="F16" s="91">
        <f t="shared" si="0"/>
        <v>0</v>
      </c>
    </row>
    <row r="17" spans="1:6" ht="34.5" customHeight="1" x14ac:dyDescent="0.3">
      <c r="A17" s="87">
        <v>9</v>
      </c>
      <c r="B17" s="88" t="s">
        <v>202</v>
      </c>
      <c r="C17" s="167" t="s">
        <v>121</v>
      </c>
      <c r="D17" s="168">
        <v>12</v>
      </c>
      <c r="E17" s="121"/>
      <c r="F17" s="91">
        <f t="shared" si="0"/>
        <v>0</v>
      </c>
    </row>
    <row r="18" spans="1:6" ht="34.5" customHeight="1" x14ac:dyDescent="0.3">
      <c r="A18" s="93">
        <v>10</v>
      </c>
      <c r="B18" s="88" t="s">
        <v>192</v>
      </c>
      <c r="C18" s="167" t="s">
        <v>121</v>
      </c>
      <c r="D18" s="168">
        <v>12</v>
      </c>
      <c r="E18" s="121"/>
      <c r="F18" s="91">
        <f t="shared" si="0"/>
        <v>0</v>
      </c>
    </row>
    <row r="19" spans="1:6" ht="34.5" customHeight="1" x14ac:dyDescent="0.3">
      <c r="A19" s="138">
        <v>11</v>
      </c>
      <c r="B19" s="88" t="s">
        <v>191</v>
      </c>
      <c r="C19" s="89" t="s">
        <v>50</v>
      </c>
      <c r="D19" s="104">
        <v>2</v>
      </c>
      <c r="E19" s="121"/>
      <c r="F19" s="91">
        <f t="shared" si="0"/>
        <v>0</v>
      </c>
    </row>
    <row r="20" spans="1:6" ht="34.5" customHeight="1" x14ac:dyDescent="0.3">
      <c r="A20" s="87">
        <v>12</v>
      </c>
      <c r="B20" s="88" t="s">
        <v>190</v>
      </c>
      <c r="C20" s="89" t="s">
        <v>50</v>
      </c>
      <c r="D20" s="104">
        <v>1</v>
      </c>
      <c r="E20" s="121"/>
      <c r="F20" s="91">
        <f t="shared" si="0"/>
        <v>0</v>
      </c>
    </row>
    <row r="21" spans="1:6" ht="35.25" customHeight="1" x14ac:dyDescent="0.3">
      <c r="A21" s="93">
        <v>13</v>
      </c>
      <c r="B21" s="156" t="s">
        <v>238</v>
      </c>
      <c r="C21" s="167" t="s">
        <v>121</v>
      </c>
      <c r="D21" s="168">
        <v>1</v>
      </c>
      <c r="E21" s="121"/>
      <c r="F21" s="91">
        <f t="shared" ref="F21" si="1">ROUND(D21*E21,2)</f>
        <v>0</v>
      </c>
    </row>
    <row r="22" spans="1:6" ht="34.5" customHeight="1" x14ac:dyDescent="0.3">
      <c r="A22" s="138">
        <v>14</v>
      </c>
      <c r="B22" s="88" t="s">
        <v>193</v>
      </c>
      <c r="C22" s="167" t="s">
        <v>121</v>
      </c>
      <c r="D22" s="104">
        <v>67</v>
      </c>
      <c r="E22" s="121"/>
      <c r="F22" s="91">
        <f t="shared" si="0"/>
        <v>0</v>
      </c>
    </row>
    <row r="23" spans="1:6" ht="34.5" customHeight="1" x14ac:dyDescent="0.3">
      <c r="A23" s="130">
        <v>15</v>
      </c>
      <c r="B23" s="131" t="s">
        <v>194</v>
      </c>
      <c r="C23" s="169" t="s">
        <v>121</v>
      </c>
      <c r="D23" s="133">
        <v>12</v>
      </c>
      <c r="E23" s="122"/>
      <c r="F23" s="134">
        <f t="shared" si="0"/>
        <v>0</v>
      </c>
    </row>
    <row r="24" spans="1:6" ht="8.25" customHeight="1" x14ac:dyDescent="0.3">
      <c r="A24" s="75"/>
      <c r="B24" s="76"/>
      <c r="C24" s="76"/>
      <c r="D24" s="76"/>
      <c r="E24" s="76"/>
      <c r="F24" s="77"/>
    </row>
    <row r="25" spans="1:6" ht="40.5" customHeight="1" x14ac:dyDescent="0.3">
      <c r="A25" s="75"/>
      <c r="B25" s="294" t="s">
        <v>107</v>
      </c>
      <c r="C25" s="294"/>
      <c r="D25" s="294"/>
      <c r="E25" s="294"/>
      <c r="F25" s="116">
        <f>SUM(F9:F23)</f>
        <v>0</v>
      </c>
    </row>
    <row r="26" spans="1:6" ht="7.5" customHeight="1" thickBot="1" x14ac:dyDescent="0.35">
      <c r="A26" s="117"/>
      <c r="B26" s="118"/>
      <c r="C26" s="118"/>
      <c r="D26" s="118"/>
      <c r="E26" s="118"/>
      <c r="F26" s="119"/>
    </row>
  </sheetData>
  <sheetProtection algorithmName="SHA-512" hashValue="N2fW5brtpp3sGnNRamCcmi361EmSdcEozUtejiw851xK+bPmFxS5abMTncfiujag4VANBoCJ29Ol9OVtwKFN7w==" saltValue="Sp3inG/CsirPFXdAMa7zjQ==" spinCount="100000" sheet="1" objects="1" scenarios="1" selectLockedCells="1"/>
  <mergeCells count="7">
    <mergeCell ref="B25:C25"/>
    <mergeCell ref="A1:B1"/>
    <mergeCell ref="B3:C3"/>
    <mergeCell ref="A6:F6"/>
    <mergeCell ref="D4:F5"/>
    <mergeCell ref="D25:E25"/>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20"/>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2.664062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108</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87</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7.5" customHeight="1" x14ac:dyDescent="0.3">
      <c r="A9" s="160">
        <v>1</v>
      </c>
      <c r="B9" s="170" t="s">
        <v>246</v>
      </c>
      <c r="C9" s="171" t="s">
        <v>52</v>
      </c>
      <c r="D9" s="172">
        <v>11.19</v>
      </c>
      <c r="E9" s="120"/>
      <c r="F9" s="162">
        <f>D9*E9</f>
        <v>0</v>
      </c>
    </row>
    <row r="10" spans="1:6" ht="37.5" customHeight="1" x14ac:dyDescent="0.3">
      <c r="A10" s="87">
        <v>2</v>
      </c>
      <c r="B10" s="173" t="s">
        <v>247</v>
      </c>
      <c r="C10" s="174" t="s">
        <v>52</v>
      </c>
      <c r="D10" s="128">
        <v>18.57</v>
      </c>
      <c r="E10" s="121"/>
      <c r="F10" s="91">
        <f>D10*E10</f>
        <v>0</v>
      </c>
    </row>
    <row r="11" spans="1:6" ht="37.5" customHeight="1" x14ac:dyDescent="0.3">
      <c r="A11" s="87">
        <v>3</v>
      </c>
      <c r="B11" s="88" t="s">
        <v>239</v>
      </c>
      <c r="C11" s="89" t="s">
        <v>121</v>
      </c>
      <c r="D11" s="168">
        <v>210</v>
      </c>
      <c r="E11" s="121"/>
      <c r="F11" s="91">
        <f t="shared" ref="F11:F16" si="0">D11*E11</f>
        <v>0</v>
      </c>
    </row>
    <row r="12" spans="1:6" ht="37.5" customHeight="1" x14ac:dyDescent="0.3">
      <c r="A12" s="87">
        <v>4</v>
      </c>
      <c r="B12" s="88" t="s">
        <v>240</v>
      </c>
      <c r="C12" s="89" t="s">
        <v>121</v>
      </c>
      <c r="D12" s="168">
        <v>11</v>
      </c>
      <c r="E12" s="121"/>
      <c r="F12" s="91">
        <f t="shared" si="0"/>
        <v>0</v>
      </c>
    </row>
    <row r="13" spans="1:6" ht="37.5" customHeight="1" x14ac:dyDescent="0.3">
      <c r="A13" s="87">
        <v>5</v>
      </c>
      <c r="B13" s="88" t="s">
        <v>241</v>
      </c>
      <c r="C13" s="89" t="s">
        <v>121</v>
      </c>
      <c r="D13" s="168">
        <v>13</v>
      </c>
      <c r="E13" s="121"/>
      <c r="F13" s="91">
        <f t="shared" si="0"/>
        <v>0</v>
      </c>
    </row>
    <row r="14" spans="1:6" ht="37.5" customHeight="1" x14ac:dyDescent="0.3">
      <c r="A14" s="87">
        <v>6</v>
      </c>
      <c r="B14" s="88" t="s">
        <v>242</v>
      </c>
      <c r="C14" s="89" t="s">
        <v>121</v>
      </c>
      <c r="D14" s="168">
        <v>54</v>
      </c>
      <c r="E14" s="121"/>
      <c r="F14" s="91">
        <f t="shared" si="0"/>
        <v>0</v>
      </c>
    </row>
    <row r="15" spans="1:6" ht="37.5" customHeight="1" x14ac:dyDescent="0.3">
      <c r="A15" s="87">
        <v>7</v>
      </c>
      <c r="B15" s="88" t="s">
        <v>243</v>
      </c>
      <c r="C15" s="89" t="s">
        <v>121</v>
      </c>
      <c r="D15" s="168">
        <v>1</v>
      </c>
      <c r="E15" s="121"/>
      <c r="F15" s="91">
        <f t="shared" si="0"/>
        <v>0</v>
      </c>
    </row>
    <row r="16" spans="1:6" ht="37.5" customHeight="1" x14ac:dyDescent="0.3">
      <c r="A16" s="87">
        <v>8</v>
      </c>
      <c r="B16" s="88" t="s">
        <v>244</v>
      </c>
      <c r="C16" s="89" t="s">
        <v>121</v>
      </c>
      <c r="D16" s="168">
        <v>12</v>
      </c>
      <c r="E16" s="121"/>
      <c r="F16" s="91">
        <f t="shared" si="0"/>
        <v>0</v>
      </c>
    </row>
    <row r="17" spans="1:6" ht="37.5" customHeight="1" x14ac:dyDescent="0.3">
      <c r="A17" s="109">
        <v>9</v>
      </c>
      <c r="B17" s="131" t="s">
        <v>245</v>
      </c>
      <c r="C17" s="132" t="s">
        <v>50</v>
      </c>
      <c r="D17" s="175">
        <v>1</v>
      </c>
      <c r="E17" s="122"/>
      <c r="F17" s="134">
        <f t="shared" ref="F17" si="1">D17*E17</f>
        <v>0</v>
      </c>
    </row>
    <row r="18" spans="1:6" ht="8.25" customHeight="1" x14ac:dyDescent="0.3">
      <c r="A18" s="75"/>
      <c r="B18" s="76"/>
      <c r="C18" s="76"/>
      <c r="D18" s="76"/>
      <c r="E18" s="76"/>
      <c r="F18" s="77"/>
    </row>
    <row r="19" spans="1:6" ht="40.5" customHeight="1" x14ac:dyDescent="0.3">
      <c r="A19" s="75"/>
      <c r="B19" s="294" t="s">
        <v>109</v>
      </c>
      <c r="C19" s="294"/>
      <c r="D19" s="294"/>
      <c r="E19" s="294"/>
      <c r="F19" s="116">
        <f>SUM(F9:F17)</f>
        <v>0</v>
      </c>
    </row>
    <row r="20" spans="1:6" ht="7.5" customHeight="1" thickBot="1" x14ac:dyDescent="0.35">
      <c r="A20" s="117"/>
      <c r="B20" s="118"/>
      <c r="C20" s="118"/>
      <c r="D20" s="118"/>
      <c r="E20" s="118"/>
      <c r="F20" s="119"/>
    </row>
  </sheetData>
  <sheetProtection algorithmName="SHA-512" hashValue="77ww7DJNu5uRqGtFk5D3t/7mb3NfaIHw37ajPTApKKTybAvMG2tRhakh52l+nWSb1NU2l6rc8VGoxrUk4rm8ew==" saltValue="yotFvyViUpiHi7LJO6zC1Q==" spinCount="100000" sheet="1" objects="1" scenarios="1" selectLockedCells="1"/>
  <mergeCells count="7">
    <mergeCell ref="B19:C19"/>
    <mergeCell ref="A1:B1"/>
    <mergeCell ref="B3:C3"/>
    <mergeCell ref="A6:F6"/>
    <mergeCell ref="D4:F5"/>
    <mergeCell ref="D19:E19"/>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8"/>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4.44140625" style="164" customWidth="1"/>
    <col min="8" max="16384" width="9.109375" style="67"/>
  </cols>
  <sheetData>
    <row r="1" spans="1:7" ht="69.75" customHeight="1" x14ac:dyDescent="0.3">
      <c r="A1" s="298" t="s">
        <v>359</v>
      </c>
      <c r="B1" s="299"/>
      <c r="C1" s="65"/>
      <c r="D1" s="65"/>
      <c r="E1" s="66"/>
      <c r="F1" s="66"/>
    </row>
    <row r="2" spans="1:7" ht="33" customHeight="1" x14ac:dyDescent="0.3">
      <c r="A2" s="15"/>
      <c r="B2" s="64" t="s">
        <v>110</v>
      </c>
      <c r="C2" s="64"/>
      <c r="D2" s="64"/>
      <c r="E2" s="6"/>
      <c r="F2" s="6"/>
    </row>
    <row r="3" spans="1:7" ht="62.25" customHeight="1" x14ac:dyDescent="0.3">
      <c r="A3" s="126"/>
      <c r="B3" s="265" t="s">
        <v>357</v>
      </c>
      <c r="C3" s="265"/>
      <c r="D3" s="302" t="s">
        <v>161</v>
      </c>
      <c r="E3" s="302"/>
      <c r="F3" s="302"/>
    </row>
    <row r="4" spans="1:7" ht="15.75" customHeight="1" x14ac:dyDescent="0.3">
      <c r="A4" s="76"/>
      <c r="B4" s="72" t="s">
        <v>160</v>
      </c>
      <c r="C4" s="72"/>
      <c r="D4" s="303" t="s">
        <v>24</v>
      </c>
      <c r="E4" s="303"/>
      <c r="F4" s="303"/>
    </row>
    <row r="5" spans="1:7" ht="15.75" customHeight="1" thickBot="1" x14ac:dyDescent="0.35">
      <c r="A5" s="76"/>
      <c r="B5" s="74" t="s">
        <v>159</v>
      </c>
      <c r="C5" s="127"/>
      <c r="D5" s="301"/>
      <c r="E5" s="301"/>
      <c r="F5" s="301"/>
    </row>
    <row r="6" spans="1:7" ht="39.9" customHeight="1" thickBot="1" x14ac:dyDescent="0.35">
      <c r="A6" s="295" t="s">
        <v>86</v>
      </c>
      <c r="B6" s="296"/>
      <c r="C6" s="296"/>
      <c r="D6" s="296"/>
      <c r="E6" s="296"/>
      <c r="F6" s="297"/>
    </row>
    <row r="7" spans="1:7" ht="6.75" customHeight="1" x14ac:dyDescent="0.3">
      <c r="A7" s="75"/>
      <c r="B7" s="76"/>
      <c r="C7" s="76"/>
      <c r="D7" s="76"/>
      <c r="E7" s="76"/>
      <c r="F7" s="77"/>
    </row>
    <row r="8" spans="1:7" ht="35.1" customHeight="1" x14ac:dyDescent="0.3">
      <c r="A8" s="78" t="s">
        <v>17</v>
      </c>
      <c r="B8" s="79" t="s">
        <v>16</v>
      </c>
      <c r="C8" s="80" t="s">
        <v>18</v>
      </c>
      <c r="D8" s="80" t="s">
        <v>19</v>
      </c>
      <c r="E8" s="80" t="s">
        <v>20</v>
      </c>
      <c r="F8" s="81" t="s">
        <v>21</v>
      </c>
    </row>
    <row r="9" spans="1:7" ht="34.5" customHeight="1" x14ac:dyDescent="0.3">
      <c r="A9" s="135">
        <v>1</v>
      </c>
      <c r="B9" s="83" t="s">
        <v>248</v>
      </c>
      <c r="C9" s="89" t="s">
        <v>121</v>
      </c>
      <c r="D9" s="155">
        <v>11</v>
      </c>
      <c r="E9" s="120"/>
      <c r="F9" s="86">
        <f>D9*E9</f>
        <v>0</v>
      </c>
    </row>
    <row r="10" spans="1:7" s="103" customFormat="1" ht="35.1" customHeight="1" x14ac:dyDescent="0.3">
      <c r="A10" s="138">
        <v>2</v>
      </c>
      <c r="B10" s="97" t="s">
        <v>249</v>
      </c>
      <c r="C10" s="139" t="s">
        <v>52</v>
      </c>
      <c r="D10" s="176">
        <v>27.3</v>
      </c>
      <c r="E10" s="121"/>
      <c r="F10" s="141">
        <f>ROUND(E10*D10,2)</f>
        <v>0</v>
      </c>
    </row>
    <row r="11" spans="1:7" ht="34.5" customHeight="1" x14ac:dyDescent="0.3">
      <c r="A11" s="138">
        <v>3</v>
      </c>
      <c r="B11" s="97" t="s">
        <v>250</v>
      </c>
      <c r="C11" s="139" t="s">
        <v>121</v>
      </c>
      <c r="D11" s="177">
        <v>210</v>
      </c>
      <c r="E11" s="121"/>
      <c r="F11" s="141">
        <f>D11*E11</f>
        <v>0</v>
      </c>
    </row>
    <row r="12" spans="1:7" ht="34.5" customHeight="1" x14ac:dyDescent="0.3">
      <c r="A12" s="93">
        <v>4</v>
      </c>
      <c r="B12" s="88" t="s">
        <v>251</v>
      </c>
      <c r="C12" s="89" t="s">
        <v>121</v>
      </c>
      <c r="D12" s="168">
        <v>24</v>
      </c>
      <c r="E12" s="121"/>
      <c r="F12" s="91">
        <f>D12*E12</f>
        <v>0</v>
      </c>
    </row>
    <row r="13" spans="1:7" ht="34.5" customHeight="1" x14ac:dyDescent="0.3">
      <c r="A13" s="178">
        <v>5</v>
      </c>
      <c r="B13" s="88" t="s">
        <v>252</v>
      </c>
      <c r="C13" s="89" t="s">
        <v>121</v>
      </c>
      <c r="D13" s="179">
        <v>54</v>
      </c>
      <c r="E13" s="121"/>
      <c r="F13" s="91">
        <f>D13*E13</f>
        <v>0</v>
      </c>
    </row>
    <row r="14" spans="1:7" ht="34.5" customHeight="1" x14ac:dyDescent="0.3">
      <c r="A14" s="178">
        <v>6</v>
      </c>
      <c r="B14" s="88" t="s">
        <v>253</v>
      </c>
      <c r="C14" s="89" t="s">
        <v>121</v>
      </c>
      <c r="D14" s="179">
        <v>1</v>
      </c>
      <c r="E14" s="121"/>
      <c r="F14" s="91">
        <f>D14*E14</f>
        <v>0</v>
      </c>
    </row>
    <row r="15" spans="1:7" ht="34.5" customHeight="1" x14ac:dyDescent="0.3">
      <c r="A15" s="130">
        <v>6</v>
      </c>
      <c r="B15" s="131" t="s">
        <v>254</v>
      </c>
      <c r="C15" s="169" t="s">
        <v>121</v>
      </c>
      <c r="D15" s="133">
        <v>79</v>
      </c>
      <c r="E15" s="122"/>
      <c r="F15" s="134">
        <f t="shared" ref="F15" si="0">ROUND(D15*E15,2)</f>
        <v>0</v>
      </c>
      <c r="G15" s="67"/>
    </row>
    <row r="16" spans="1:7" ht="8.25" customHeight="1" x14ac:dyDescent="0.3">
      <c r="A16" s="75"/>
      <c r="B16" s="76"/>
      <c r="C16" s="76"/>
      <c r="D16" s="76"/>
      <c r="E16" s="76"/>
      <c r="F16" s="77"/>
    </row>
    <row r="17" spans="1:6" ht="40.5" customHeight="1" x14ac:dyDescent="0.3">
      <c r="A17" s="75"/>
      <c r="B17" s="294" t="s">
        <v>115</v>
      </c>
      <c r="C17" s="294"/>
      <c r="D17" s="76"/>
      <c r="E17" s="159"/>
      <c r="F17" s="116">
        <f>SUM(F9:F15)</f>
        <v>0</v>
      </c>
    </row>
    <row r="18" spans="1:6" ht="7.5" customHeight="1" thickBot="1" x14ac:dyDescent="0.35">
      <c r="A18" s="117"/>
      <c r="B18" s="118"/>
      <c r="C18" s="118"/>
      <c r="D18" s="118"/>
      <c r="E18" s="118"/>
      <c r="F18" s="119"/>
    </row>
  </sheetData>
  <sheetProtection algorithmName="SHA-512" hashValue="SBuOa/pgVlBcMPRxba21KRVEGy8FYDWJ2Ebqb6VF3Rdw5e/ty0E1SWuYZk2BgUNwWgmX9sFTwjXjolbdt28oUQ==" saltValue="WQuV+VP01nYpZOuS/zFOjg==" spinCount="100000" sheet="1" objects="1" scenarios="1" selectLockedCells="1"/>
  <mergeCells count="6">
    <mergeCell ref="B17:C17"/>
    <mergeCell ref="A1:B1"/>
    <mergeCell ref="B3:C3"/>
    <mergeCell ref="A6:F6"/>
    <mergeCell ref="D4:F5"/>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6"/>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3.3320312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111</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85</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8.25" customHeight="1" x14ac:dyDescent="0.3">
      <c r="A9" s="160">
        <v>1</v>
      </c>
      <c r="B9" s="83" t="s">
        <v>255</v>
      </c>
      <c r="C9" s="171" t="s">
        <v>49</v>
      </c>
      <c r="D9" s="172">
        <v>24.63</v>
      </c>
      <c r="E9" s="120"/>
      <c r="F9" s="162">
        <f>D9*E9</f>
        <v>0</v>
      </c>
    </row>
    <row r="10" spans="1:6" ht="38.25" customHeight="1" x14ac:dyDescent="0.3">
      <c r="A10" s="138">
        <v>2</v>
      </c>
      <c r="B10" s="97" t="s">
        <v>256</v>
      </c>
      <c r="C10" s="139" t="s">
        <v>121</v>
      </c>
      <c r="D10" s="177">
        <v>210</v>
      </c>
      <c r="E10" s="121"/>
      <c r="F10" s="141">
        <f>D10*E10</f>
        <v>0</v>
      </c>
    </row>
    <row r="11" spans="1:6" ht="38.25" customHeight="1" x14ac:dyDescent="0.3">
      <c r="A11" s="87">
        <v>3</v>
      </c>
      <c r="B11" s="88" t="s">
        <v>257</v>
      </c>
      <c r="C11" s="89" t="s">
        <v>121</v>
      </c>
      <c r="D11" s="168">
        <v>24</v>
      </c>
      <c r="E11" s="121"/>
      <c r="F11" s="91">
        <f>D11*E11</f>
        <v>0</v>
      </c>
    </row>
    <row r="12" spans="1:6" ht="38.25" customHeight="1" x14ac:dyDescent="0.3">
      <c r="A12" s="180">
        <v>4</v>
      </c>
      <c r="B12" s="88" t="s">
        <v>258</v>
      </c>
      <c r="C12" s="89" t="s">
        <v>121</v>
      </c>
      <c r="D12" s="179">
        <v>54</v>
      </c>
      <c r="E12" s="121"/>
      <c r="F12" s="91">
        <f>D12*E12</f>
        <v>0</v>
      </c>
    </row>
    <row r="13" spans="1:6" ht="38.25" customHeight="1" x14ac:dyDescent="0.3">
      <c r="A13" s="109">
        <v>5</v>
      </c>
      <c r="B13" s="131" t="s">
        <v>259</v>
      </c>
      <c r="C13" s="132" t="s">
        <v>121</v>
      </c>
      <c r="D13" s="175">
        <v>1</v>
      </c>
      <c r="E13" s="122"/>
      <c r="F13" s="134">
        <f>D13*E13</f>
        <v>0</v>
      </c>
    </row>
    <row r="14" spans="1:6" ht="8.25" customHeight="1" x14ac:dyDescent="0.3">
      <c r="A14" s="75"/>
      <c r="B14" s="76"/>
      <c r="C14" s="76"/>
      <c r="D14" s="76"/>
      <c r="E14" s="76"/>
      <c r="F14" s="77"/>
    </row>
    <row r="15" spans="1:6" ht="40.5" customHeight="1" x14ac:dyDescent="0.3">
      <c r="A15" s="75"/>
      <c r="B15" s="294" t="s">
        <v>114</v>
      </c>
      <c r="C15" s="294"/>
      <c r="D15" s="76"/>
      <c r="E15" s="159"/>
      <c r="F15" s="116">
        <f>SUM(F9:F13)</f>
        <v>0</v>
      </c>
    </row>
    <row r="16" spans="1:6" ht="7.5" customHeight="1" thickBot="1" x14ac:dyDescent="0.35">
      <c r="A16" s="117"/>
      <c r="B16" s="118"/>
      <c r="C16" s="118"/>
      <c r="D16" s="118"/>
      <c r="E16" s="118"/>
      <c r="F16" s="119"/>
    </row>
  </sheetData>
  <sheetProtection algorithmName="SHA-512" hashValue="isTfdgS6MSeELG8NxvoxYapH6Ws9w0kUsEB+NifbEhBAizU6O+dP3WlAAJNJgfyoiEslhPNictCGVbTpci4bCQ==" saltValue="gCayf8rvYWd1UhS4h8Mx7Q==" spinCount="100000" sheet="1" objects="1" scenarios="1" selectLockedCells="1"/>
  <mergeCells count="6">
    <mergeCell ref="B15:C15"/>
    <mergeCell ref="A1:B1"/>
    <mergeCell ref="B3:C3"/>
    <mergeCell ref="A6:F6"/>
    <mergeCell ref="D4:F5"/>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4"/>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16384" width="9.109375" style="67"/>
  </cols>
  <sheetData>
    <row r="1" spans="1:6" ht="69.75" customHeight="1" x14ac:dyDescent="0.3">
      <c r="A1" s="298" t="s">
        <v>359</v>
      </c>
      <c r="B1" s="299"/>
      <c r="C1" s="65"/>
      <c r="D1" s="65"/>
      <c r="E1" s="66"/>
      <c r="F1" s="66"/>
    </row>
    <row r="2" spans="1:6" ht="33" customHeight="1" x14ac:dyDescent="0.3">
      <c r="A2" s="15"/>
      <c r="B2" s="64" t="s">
        <v>112</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158</v>
      </c>
      <c r="C5" s="127"/>
      <c r="D5" s="301"/>
      <c r="E5" s="301"/>
      <c r="F5" s="301"/>
    </row>
    <row r="6" spans="1:6" ht="39.9" customHeight="1" thickBot="1" x14ac:dyDescent="0.35">
      <c r="A6" s="295" t="s">
        <v>84</v>
      </c>
      <c r="B6" s="296"/>
      <c r="C6" s="296"/>
      <c r="D6" s="296"/>
      <c r="E6" s="296"/>
      <c r="F6" s="297"/>
    </row>
    <row r="7" spans="1:6" ht="6.75" customHeight="1" x14ac:dyDescent="0.3">
      <c r="A7" s="75"/>
      <c r="B7" s="76"/>
      <c r="C7" s="76"/>
      <c r="D7" s="76"/>
      <c r="E7" s="76"/>
      <c r="F7" s="77"/>
    </row>
    <row r="8" spans="1:6" ht="34.5" customHeight="1" x14ac:dyDescent="0.3">
      <c r="A8" s="78" t="s">
        <v>17</v>
      </c>
      <c r="B8" s="79" t="s">
        <v>16</v>
      </c>
      <c r="C8" s="80" t="s">
        <v>18</v>
      </c>
      <c r="D8" s="80" t="s">
        <v>19</v>
      </c>
      <c r="E8" s="80" t="s">
        <v>20</v>
      </c>
      <c r="F8" s="81" t="s">
        <v>21</v>
      </c>
    </row>
    <row r="9" spans="1:6" ht="37.5" customHeight="1" x14ac:dyDescent="0.3">
      <c r="A9" s="160">
        <v>1</v>
      </c>
      <c r="B9" s="83" t="s">
        <v>347</v>
      </c>
      <c r="C9" s="161" t="s">
        <v>53</v>
      </c>
      <c r="D9" s="155">
        <v>78</v>
      </c>
      <c r="E9" s="120"/>
      <c r="F9" s="162">
        <f>D9*E9</f>
        <v>0</v>
      </c>
    </row>
    <row r="10" spans="1:6" ht="34.5" customHeight="1" x14ac:dyDescent="0.3">
      <c r="A10" s="87">
        <v>2</v>
      </c>
      <c r="B10" s="88" t="s">
        <v>51</v>
      </c>
      <c r="C10" s="89" t="s">
        <v>50</v>
      </c>
      <c r="D10" s="168">
        <v>2</v>
      </c>
      <c r="E10" s="121"/>
      <c r="F10" s="91">
        <f>D10*E10</f>
        <v>0</v>
      </c>
    </row>
    <row r="11" spans="1:6" ht="34.5" customHeight="1" x14ac:dyDescent="0.3">
      <c r="A11" s="109">
        <v>3</v>
      </c>
      <c r="B11" s="131" t="s">
        <v>260</v>
      </c>
      <c r="C11" s="132" t="s">
        <v>53</v>
      </c>
      <c r="D11" s="175">
        <v>54</v>
      </c>
      <c r="E11" s="122"/>
      <c r="F11" s="134">
        <f>D11*E11</f>
        <v>0</v>
      </c>
    </row>
    <row r="12" spans="1:6" ht="8.25" customHeight="1" x14ac:dyDescent="0.3">
      <c r="A12" s="75"/>
      <c r="B12" s="76"/>
      <c r="C12" s="76"/>
      <c r="D12" s="76"/>
      <c r="E12" s="76"/>
      <c r="F12" s="77"/>
    </row>
    <row r="13" spans="1:6" ht="40.5" customHeight="1" x14ac:dyDescent="0.3">
      <c r="A13" s="75"/>
      <c r="B13" s="294" t="s">
        <v>113</v>
      </c>
      <c r="C13" s="294"/>
      <c r="D13" s="294"/>
      <c r="E13" s="294"/>
      <c r="F13" s="116">
        <f>SUM(F9:F11)</f>
        <v>0</v>
      </c>
    </row>
    <row r="14" spans="1:6" ht="7.5" customHeight="1" thickBot="1" x14ac:dyDescent="0.35">
      <c r="A14" s="117"/>
      <c r="B14" s="118"/>
      <c r="C14" s="118"/>
      <c r="D14" s="118"/>
      <c r="E14" s="118"/>
      <c r="F14" s="119"/>
    </row>
  </sheetData>
  <sheetProtection algorithmName="SHA-512" hashValue="VdFegf7tqOy65G2/tK1S6n/HxfqlS10N40/Ea/d9YkHJ9FrWX82VfBdwWsqvxhPbsNFlzK5mbqcatuQ7AlDocw==" saltValue="ry0YTafjGScSZDV5EicXaQ==" spinCount="100000" sheet="1" objects="1" scenarios="1" selectLockedCells="1"/>
  <mergeCells count="7">
    <mergeCell ref="B13:C13"/>
    <mergeCell ref="A1:B1"/>
    <mergeCell ref="B3:C3"/>
    <mergeCell ref="A6:F6"/>
    <mergeCell ref="D4:F5"/>
    <mergeCell ref="D13:E13"/>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6"/>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9.109375" style="164"/>
    <col min="8" max="16384" width="9.109375" style="67"/>
  </cols>
  <sheetData>
    <row r="1" spans="1:6" ht="69.75" customHeight="1" x14ac:dyDescent="0.3">
      <c r="A1" s="298" t="s">
        <v>359</v>
      </c>
      <c r="B1" s="299"/>
      <c r="C1" s="65"/>
      <c r="D1" s="65"/>
      <c r="E1" s="66"/>
      <c r="F1" s="66"/>
    </row>
    <row r="2" spans="1:6" ht="33" customHeight="1" x14ac:dyDescent="0.3">
      <c r="A2" s="15"/>
      <c r="B2" s="64" t="s">
        <v>116</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83</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181" t="s">
        <v>20</v>
      </c>
      <c r="F8" s="81" t="s">
        <v>21</v>
      </c>
    </row>
    <row r="9" spans="1:6" ht="34.5" customHeight="1" x14ac:dyDescent="0.3">
      <c r="A9" s="160">
        <v>1</v>
      </c>
      <c r="B9" s="83" t="s">
        <v>261</v>
      </c>
      <c r="C9" s="161" t="s">
        <v>121</v>
      </c>
      <c r="D9" s="155">
        <v>156</v>
      </c>
      <c r="E9" s="120"/>
      <c r="F9" s="162">
        <f t="shared" ref="F9:F10" si="0">D9*E9</f>
        <v>0</v>
      </c>
    </row>
    <row r="10" spans="1:6" ht="34.5" customHeight="1" x14ac:dyDescent="0.3">
      <c r="A10" s="87">
        <v>2</v>
      </c>
      <c r="B10" s="88" t="s">
        <v>262</v>
      </c>
      <c r="C10" s="89" t="s">
        <v>121</v>
      </c>
      <c r="D10" s="168">
        <v>78</v>
      </c>
      <c r="E10" s="121"/>
      <c r="F10" s="91">
        <f t="shared" si="0"/>
        <v>0</v>
      </c>
    </row>
    <row r="11" spans="1:6" ht="34.5" customHeight="1" x14ac:dyDescent="0.3">
      <c r="A11" s="87">
        <v>4</v>
      </c>
      <c r="B11" s="88" t="s">
        <v>263</v>
      </c>
      <c r="C11" s="89" t="s">
        <v>50</v>
      </c>
      <c r="D11" s="168">
        <v>2</v>
      </c>
      <c r="E11" s="121"/>
      <c r="F11" s="91">
        <f>D11*E11</f>
        <v>0</v>
      </c>
    </row>
    <row r="12" spans="1:6" ht="34.5" customHeight="1" x14ac:dyDescent="0.3">
      <c r="A12" s="87">
        <v>5</v>
      </c>
      <c r="B12" s="88" t="s">
        <v>264</v>
      </c>
      <c r="C12" s="89" t="s">
        <v>121</v>
      </c>
      <c r="D12" s="168">
        <v>78</v>
      </c>
      <c r="E12" s="121"/>
      <c r="F12" s="91">
        <f>D12*E12</f>
        <v>0</v>
      </c>
    </row>
    <row r="13" spans="1:6" ht="34.5" customHeight="1" x14ac:dyDescent="0.3">
      <c r="A13" s="109">
        <v>6</v>
      </c>
      <c r="B13" s="131" t="s">
        <v>265</v>
      </c>
      <c r="C13" s="132" t="s">
        <v>121</v>
      </c>
      <c r="D13" s="175">
        <v>162</v>
      </c>
      <c r="E13" s="122"/>
      <c r="F13" s="134">
        <f>D13*E13</f>
        <v>0</v>
      </c>
    </row>
    <row r="14" spans="1:6" ht="8.25" customHeight="1" x14ac:dyDescent="0.3">
      <c r="A14" s="75"/>
      <c r="B14" s="76"/>
      <c r="C14" s="76"/>
      <c r="D14" s="76"/>
      <c r="E14" s="76"/>
      <c r="F14" s="77"/>
    </row>
    <row r="15" spans="1:6" ht="40.5" customHeight="1" x14ac:dyDescent="0.3">
      <c r="A15" s="75"/>
      <c r="B15" s="294" t="s">
        <v>117</v>
      </c>
      <c r="C15" s="294"/>
      <c r="D15" s="294"/>
      <c r="E15" s="294"/>
      <c r="F15" s="116">
        <f>SUM(F9:F13)</f>
        <v>0</v>
      </c>
    </row>
    <row r="16" spans="1:6" ht="7.5" customHeight="1" thickBot="1" x14ac:dyDescent="0.35">
      <c r="A16" s="117"/>
      <c r="B16" s="118"/>
      <c r="C16" s="118"/>
      <c r="D16" s="118"/>
      <c r="E16" s="118"/>
      <c r="F16" s="119"/>
    </row>
  </sheetData>
  <sheetProtection algorithmName="SHA-512" hashValue="Q1E7loxIRTNAsycQ8zY+iGGZP51MeRYwOI2Wo+OCojRtngX3uMDqhoCvBLjQHyDuyiYkko4O4gq8n/Br1x3r+A==" saltValue="fp4r2VJLDoGHE7JAO0js9Q==" spinCount="100000" sheet="1" objects="1" scenarios="1" selectLockedCells="1"/>
  <mergeCells count="7">
    <mergeCell ref="B15:C15"/>
    <mergeCell ref="A1:B1"/>
    <mergeCell ref="B3:C3"/>
    <mergeCell ref="A6:F6"/>
    <mergeCell ref="D4:F5"/>
    <mergeCell ref="D15:E15"/>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3"/>
  <sheetViews>
    <sheetView showZeros="0" view="pageBreakPreview" zoomScaleNormal="75"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9.109375" style="67"/>
    <col min="8" max="16384" width="9.109375" style="182"/>
  </cols>
  <sheetData>
    <row r="1" spans="1:6" ht="69.75" customHeight="1" x14ac:dyDescent="0.3">
      <c r="A1" s="298" t="s">
        <v>359</v>
      </c>
      <c r="B1" s="298"/>
      <c r="C1" s="65"/>
      <c r="D1" s="65"/>
      <c r="E1" s="66"/>
      <c r="F1" s="66"/>
    </row>
    <row r="2" spans="1:6" ht="33" customHeight="1" x14ac:dyDescent="0.3">
      <c r="A2" s="15"/>
      <c r="B2" s="64" t="s">
        <v>148</v>
      </c>
      <c r="C2" s="64"/>
      <c r="D2" s="64"/>
      <c r="E2" s="6"/>
      <c r="F2" s="6"/>
    </row>
    <row r="3" spans="1:6" ht="62.25" customHeight="1" x14ac:dyDescent="0.3">
      <c r="A3" s="126"/>
      <c r="B3" s="265" t="s">
        <v>357</v>
      </c>
      <c r="C3" s="265"/>
      <c r="D3" s="282" t="s">
        <v>161</v>
      </c>
      <c r="E3" s="282"/>
      <c r="F3" s="28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75" customHeight="1" thickBot="1" x14ac:dyDescent="0.35">
      <c r="A6" s="295" t="s">
        <v>183</v>
      </c>
      <c r="B6" s="296"/>
      <c r="C6" s="296"/>
      <c r="D6" s="296"/>
      <c r="E6" s="296"/>
      <c r="F6" s="297"/>
    </row>
    <row r="7" spans="1:6" ht="6.75" customHeight="1" x14ac:dyDescent="0.3">
      <c r="A7" s="75"/>
      <c r="B7" s="76"/>
      <c r="C7" s="76"/>
      <c r="D7" s="76"/>
      <c r="E7" s="76"/>
      <c r="F7" s="77"/>
    </row>
    <row r="8" spans="1:6" ht="34.5" customHeight="1" x14ac:dyDescent="0.3">
      <c r="A8" s="78" t="s">
        <v>17</v>
      </c>
      <c r="B8" s="79" t="s">
        <v>16</v>
      </c>
      <c r="C8" s="80" t="s">
        <v>18</v>
      </c>
      <c r="D8" s="80" t="s">
        <v>19</v>
      </c>
      <c r="E8" s="80" t="s">
        <v>20</v>
      </c>
      <c r="F8" s="81" t="s">
        <v>21</v>
      </c>
    </row>
    <row r="9" spans="1:6" ht="31.2" x14ac:dyDescent="0.3">
      <c r="A9" s="160">
        <v>1</v>
      </c>
      <c r="B9" s="83" t="s">
        <v>266</v>
      </c>
      <c r="C9" s="139" t="s">
        <v>121</v>
      </c>
      <c r="D9" s="155">
        <v>637</v>
      </c>
      <c r="E9" s="186"/>
      <c r="F9" s="162">
        <f>D9*E9</f>
        <v>0</v>
      </c>
    </row>
    <row r="10" spans="1:6" ht="31.2" x14ac:dyDescent="0.3">
      <c r="A10" s="183">
        <v>2</v>
      </c>
      <c r="B10" s="131" t="s">
        <v>267</v>
      </c>
      <c r="C10" s="158" t="s">
        <v>121</v>
      </c>
      <c r="D10" s="184">
        <v>25</v>
      </c>
      <c r="E10" s="122"/>
      <c r="F10" s="185">
        <f>D10*E10</f>
        <v>0</v>
      </c>
    </row>
    <row r="11" spans="1:6" ht="6" customHeight="1" x14ac:dyDescent="0.3">
      <c r="A11" s="75"/>
      <c r="B11" s="76"/>
      <c r="C11" s="76"/>
      <c r="D11" s="76"/>
      <c r="E11" s="76"/>
      <c r="F11" s="77"/>
    </row>
    <row r="12" spans="1:6" ht="31.5" customHeight="1" x14ac:dyDescent="0.3">
      <c r="A12" s="75"/>
      <c r="B12" s="294" t="s">
        <v>162</v>
      </c>
      <c r="C12" s="294"/>
      <c r="D12" s="304"/>
      <c r="E12" s="304"/>
      <c r="F12" s="116">
        <f>SUM(F9:F11)</f>
        <v>0</v>
      </c>
    </row>
    <row r="13" spans="1:6" ht="16.2" thickBot="1" x14ac:dyDescent="0.35">
      <c r="A13" s="117"/>
      <c r="B13" s="118"/>
      <c r="C13" s="118"/>
      <c r="D13" s="118"/>
      <c r="E13" s="118"/>
      <c r="F13" s="119"/>
    </row>
  </sheetData>
  <sheetProtection algorithmName="SHA-512" hashValue="AG7l2WJyLjQCYkBmAQKtxzHDppubnRqgi9FT9BlHKcr50MWrKiscLjiZx/XItDpfcIpx2wUoa7zcJVep7wAWsQ==" saltValue="cxHAx+nHOmAOfQG9eLIgIg==" spinCount="100000" sheet="1" objects="1" scenarios="1" selectLockedCells="1"/>
  <mergeCells count="7">
    <mergeCell ref="B12:C12"/>
    <mergeCell ref="D12:E12"/>
    <mergeCell ref="A1:B1"/>
    <mergeCell ref="B3:C3"/>
    <mergeCell ref="D3:F3"/>
    <mergeCell ref="D4:F5"/>
    <mergeCell ref="A6:F6"/>
  </mergeCells>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3"/>
  <sheetViews>
    <sheetView showZeros="0" view="pageBreakPreview" zoomScaleNormal="75" zoomScaleSheetLayoutView="100" workbookViewId="0">
      <selection activeCell="E10" sqref="E10"/>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9.109375" style="164"/>
    <col min="8" max="16384" width="9.109375" style="182"/>
  </cols>
  <sheetData>
    <row r="1" spans="1:6" ht="69.75" customHeight="1" x14ac:dyDescent="0.3">
      <c r="A1" s="298" t="s">
        <v>359</v>
      </c>
      <c r="B1" s="299"/>
      <c r="C1" s="65"/>
      <c r="D1" s="65"/>
      <c r="E1" s="66"/>
      <c r="F1" s="66"/>
    </row>
    <row r="2" spans="1:6" ht="33" customHeight="1" x14ac:dyDescent="0.3">
      <c r="A2" s="15"/>
      <c r="B2" s="64" t="s">
        <v>164</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75" customHeight="1" thickBot="1" x14ac:dyDescent="0.35">
      <c r="A6" s="295" t="s">
        <v>176</v>
      </c>
      <c r="B6" s="296"/>
      <c r="C6" s="296"/>
      <c r="D6" s="296"/>
      <c r="E6" s="296"/>
      <c r="F6" s="297"/>
    </row>
    <row r="7" spans="1:6" ht="6.75" customHeight="1" x14ac:dyDescent="0.3">
      <c r="A7" s="75"/>
      <c r="B7" s="76"/>
      <c r="C7" s="76"/>
      <c r="D7" s="76"/>
      <c r="E7" s="76"/>
      <c r="F7" s="77"/>
    </row>
    <row r="8" spans="1:6" ht="34.5" customHeight="1" x14ac:dyDescent="0.3">
      <c r="A8" s="78" t="s">
        <v>17</v>
      </c>
      <c r="B8" s="79" t="s">
        <v>16</v>
      </c>
      <c r="C8" s="80" t="s">
        <v>18</v>
      </c>
      <c r="D8" s="80" t="s">
        <v>19</v>
      </c>
      <c r="E8" s="80" t="s">
        <v>20</v>
      </c>
      <c r="F8" s="81" t="s">
        <v>21</v>
      </c>
    </row>
    <row r="9" spans="1:6" ht="36.75" customHeight="1" x14ac:dyDescent="0.3">
      <c r="A9" s="160">
        <v>1</v>
      </c>
      <c r="B9" s="83" t="s">
        <v>266</v>
      </c>
      <c r="C9" s="161" t="s">
        <v>121</v>
      </c>
      <c r="D9" s="187">
        <v>637</v>
      </c>
      <c r="E9" s="120"/>
      <c r="F9" s="188">
        <f t="shared" ref="F9:F10" si="0">D9*E9</f>
        <v>0</v>
      </c>
    </row>
    <row r="10" spans="1:6" ht="33" customHeight="1" x14ac:dyDescent="0.3">
      <c r="A10" s="109">
        <v>2</v>
      </c>
      <c r="B10" s="131" t="s">
        <v>267</v>
      </c>
      <c r="C10" s="132" t="s">
        <v>121</v>
      </c>
      <c r="D10" s="132">
        <v>25</v>
      </c>
      <c r="E10" s="122"/>
      <c r="F10" s="189">
        <f t="shared" si="0"/>
        <v>0</v>
      </c>
    </row>
    <row r="11" spans="1:6" ht="12" customHeight="1" x14ac:dyDescent="0.3">
      <c r="A11" s="75"/>
      <c r="B11" s="76"/>
      <c r="C11" s="76"/>
      <c r="D11" s="76"/>
      <c r="E11" s="76"/>
      <c r="F11" s="77"/>
    </row>
    <row r="12" spans="1:6" ht="32.25" customHeight="1" x14ac:dyDescent="0.3">
      <c r="A12" s="75"/>
      <c r="B12" s="294" t="s">
        <v>163</v>
      </c>
      <c r="C12" s="294"/>
      <c r="D12" s="294"/>
      <c r="E12" s="294"/>
      <c r="F12" s="116">
        <f>SUM(F9:F10)</f>
        <v>0</v>
      </c>
    </row>
    <row r="13" spans="1:6" ht="11.25" customHeight="1" thickBot="1" x14ac:dyDescent="0.35">
      <c r="A13" s="117"/>
      <c r="B13" s="118"/>
      <c r="C13" s="118"/>
      <c r="D13" s="118"/>
      <c r="E13" s="118"/>
      <c r="F13" s="119"/>
    </row>
  </sheetData>
  <sheetProtection algorithmName="SHA-512" hashValue="jnRoQmX0MeGO18r6vucGcM8gYEPdWUW7LvwoI1hrtCxni7p2pX94J1Z0RluVhyuWu45Fx2GPhEZzfI2FaTpJxA==" saltValue="lkAX3kZJvI5NlHbLZOnTPQ==" spinCount="100000" sheet="1" objects="1" scenarios="1" selectLockedCells="1"/>
  <mergeCells count="7">
    <mergeCell ref="B12:C12"/>
    <mergeCell ref="D12:E12"/>
    <mergeCell ref="A1:B1"/>
    <mergeCell ref="B3:C3"/>
    <mergeCell ref="D3:F3"/>
    <mergeCell ref="D4:F5"/>
    <mergeCell ref="A6:F6"/>
  </mergeCells>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7"/>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16384" width="9.109375" style="67"/>
  </cols>
  <sheetData>
    <row r="1" spans="1:6" ht="69.75" customHeight="1" x14ac:dyDescent="0.3">
      <c r="A1" s="298" t="s">
        <v>359</v>
      </c>
      <c r="B1" s="299"/>
      <c r="C1" s="65"/>
      <c r="D1" s="65"/>
      <c r="E1" s="66"/>
      <c r="F1" s="66"/>
    </row>
    <row r="2" spans="1:6" ht="33" customHeight="1" x14ac:dyDescent="0.3">
      <c r="A2" s="15"/>
      <c r="B2" s="64" t="s">
        <v>367</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67.5" customHeight="1" thickBot="1" x14ac:dyDescent="0.35">
      <c r="A6" s="295" t="s">
        <v>123</v>
      </c>
      <c r="B6" s="296"/>
      <c r="C6" s="296"/>
      <c r="D6" s="296"/>
      <c r="E6" s="296"/>
      <c r="F6" s="297"/>
    </row>
    <row r="7" spans="1:6" ht="6.75" customHeight="1" x14ac:dyDescent="0.3">
      <c r="A7" s="75"/>
      <c r="B7" s="76"/>
      <c r="C7" s="76"/>
      <c r="D7" s="76"/>
      <c r="E7" s="76"/>
      <c r="F7" s="77"/>
    </row>
    <row r="8" spans="1:6" ht="34.5" customHeight="1" x14ac:dyDescent="0.3">
      <c r="A8" s="78" t="s">
        <v>17</v>
      </c>
      <c r="B8" s="79" t="s">
        <v>16</v>
      </c>
      <c r="C8" s="80" t="s">
        <v>18</v>
      </c>
      <c r="D8" s="80" t="s">
        <v>19</v>
      </c>
      <c r="E8" s="80" t="s">
        <v>20</v>
      </c>
      <c r="F8" s="81" t="s">
        <v>21</v>
      </c>
    </row>
    <row r="9" spans="1:6" ht="69" customHeight="1" x14ac:dyDescent="0.3">
      <c r="A9" s="190">
        <v>1</v>
      </c>
      <c r="B9" s="191" t="s">
        <v>268</v>
      </c>
      <c r="C9" s="192" t="s">
        <v>0</v>
      </c>
      <c r="D9" s="193">
        <v>3380</v>
      </c>
      <c r="E9" s="120"/>
      <c r="F9" s="188">
        <f>ROUND(D9*E9,2)</f>
        <v>0</v>
      </c>
    </row>
    <row r="10" spans="1:6" s="76" customFormat="1" ht="37.5" customHeight="1" x14ac:dyDescent="0.3">
      <c r="A10" s="194">
        <v>2</v>
      </c>
      <c r="B10" s="195" t="s">
        <v>269</v>
      </c>
      <c r="C10" s="196" t="s">
        <v>121</v>
      </c>
      <c r="D10" s="197">
        <v>392</v>
      </c>
      <c r="E10" s="121"/>
      <c r="F10" s="198">
        <f>ROUND(D10*E10,2)</f>
        <v>0</v>
      </c>
    </row>
    <row r="11" spans="1:6" ht="37.5" customHeight="1" x14ac:dyDescent="0.3">
      <c r="A11" s="194">
        <v>3</v>
      </c>
      <c r="B11" s="195" t="s">
        <v>270</v>
      </c>
      <c r="C11" s="196" t="s">
        <v>121</v>
      </c>
      <c r="D11" s="197">
        <v>8</v>
      </c>
      <c r="E11" s="121"/>
      <c r="F11" s="198">
        <f t="shared" ref="F11:F44" si="0">ROUND(D11*E11,2)</f>
        <v>0</v>
      </c>
    </row>
    <row r="12" spans="1:6" ht="35.25" customHeight="1" x14ac:dyDescent="0.3">
      <c r="A12" s="194">
        <v>4</v>
      </c>
      <c r="B12" s="195" t="s">
        <v>271</v>
      </c>
      <c r="C12" s="196" t="s">
        <v>121</v>
      </c>
      <c r="D12" s="197">
        <v>4</v>
      </c>
      <c r="E12" s="121"/>
      <c r="F12" s="198">
        <f t="shared" si="0"/>
        <v>0</v>
      </c>
    </row>
    <row r="13" spans="1:6" ht="34.5" customHeight="1" x14ac:dyDescent="0.3">
      <c r="A13" s="194">
        <v>5</v>
      </c>
      <c r="B13" s="195" t="s">
        <v>272</v>
      </c>
      <c r="C13" s="196" t="s">
        <v>121</v>
      </c>
      <c r="D13" s="197">
        <v>1</v>
      </c>
      <c r="E13" s="121"/>
      <c r="F13" s="198">
        <f t="shared" si="0"/>
        <v>0</v>
      </c>
    </row>
    <row r="14" spans="1:6" ht="36" customHeight="1" x14ac:dyDescent="0.3">
      <c r="A14" s="194">
        <v>6</v>
      </c>
      <c r="B14" s="195" t="s">
        <v>273</v>
      </c>
      <c r="C14" s="196" t="s">
        <v>121</v>
      </c>
      <c r="D14" s="197">
        <v>1</v>
      </c>
      <c r="E14" s="121"/>
      <c r="F14" s="198">
        <f t="shared" si="0"/>
        <v>0</v>
      </c>
    </row>
    <row r="15" spans="1:6" ht="36" customHeight="1" x14ac:dyDescent="0.3">
      <c r="A15" s="194">
        <v>7</v>
      </c>
      <c r="B15" s="195" t="s">
        <v>274</v>
      </c>
      <c r="C15" s="196" t="s">
        <v>121</v>
      </c>
      <c r="D15" s="197">
        <v>392</v>
      </c>
      <c r="E15" s="121"/>
      <c r="F15" s="198">
        <f t="shared" si="0"/>
        <v>0</v>
      </c>
    </row>
    <row r="16" spans="1:6" ht="36" customHeight="1" x14ac:dyDescent="0.3">
      <c r="A16" s="194">
        <v>8</v>
      </c>
      <c r="B16" s="195" t="s">
        <v>275</v>
      </c>
      <c r="C16" s="196" t="s">
        <v>121</v>
      </c>
      <c r="D16" s="197">
        <v>8</v>
      </c>
      <c r="E16" s="121"/>
      <c r="F16" s="198">
        <f t="shared" si="0"/>
        <v>0</v>
      </c>
    </row>
    <row r="17" spans="1:6" ht="36" customHeight="1" x14ac:dyDescent="0.3">
      <c r="A17" s="194">
        <v>9</v>
      </c>
      <c r="B17" s="195" t="s">
        <v>276</v>
      </c>
      <c r="C17" s="196" t="s">
        <v>121</v>
      </c>
      <c r="D17" s="197">
        <v>4</v>
      </c>
      <c r="E17" s="121"/>
      <c r="F17" s="198">
        <f t="shared" si="0"/>
        <v>0</v>
      </c>
    </row>
    <row r="18" spans="1:6" ht="36" customHeight="1" x14ac:dyDescent="0.3">
      <c r="A18" s="194">
        <v>10</v>
      </c>
      <c r="B18" s="195" t="s">
        <v>277</v>
      </c>
      <c r="C18" s="196" t="s">
        <v>121</v>
      </c>
      <c r="D18" s="197">
        <v>1</v>
      </c>
      <c r="E18" s="121"/>
      <c r="F18" s="198">
        <f t="shared" si="0"/>
        <v>0</v>
      </c>
    </row>
    <row r="19" spans="1:6" ht="36" customHeight="1" x14ac:dyDescent="0.3">
      <c r="A19" s="194">
        <v>11</v>
      </c>
      <c r="B19" s="195" t="s">
        <v>278</v>
      </c>
      <c r="C19" s="196" t="s">
        <v>121</v>
      </c>
      <c r="D19" s="197">
        <v>1</v>
      </c>
      <c r="E19" s="121"/>
      <c r="F19" s="198">
        <f t="shared" si="0"/>
        <v>0</v>
      </c>
    </row>
    <row r="20" spans="1:6" ht="68.25" customHeight="1" x14ac:dyDescent="0.3">
      <c r="A20" s="194">
        <v>12</v>
      </c>
      <c r="B20" s="195" t="s">
        <v>279</v>
      </c>
      <c r="C20" s="196" t="s">
        <v>0</v>
      </c>
      <c r="D20" s="199">
        <v>3380</v>
      </c>
      <c r="E20" s="121"/>
      <c r="F20" s="198">
        <f t="shared" si="0"/>
        <v>0</v>
      </c>
    </row>
    <row r="21" spans="1:6" ht="36" customHeight="1" x14ac:dyDescent="0.3">
      <c r="A21" s="194">
        <v>13</v>
      </c>
      <c r="B21" s="195" t="s">
        <v>280</v>
      </c>
      <c r="C21" s="196" t="s">
        <v>121</v>
      </c>
      <c r="D21" s="197">
        <v>392</v>
      </c>
      <c r="E21" s="121"/>
      <c r="F21" s="198">
        <f t="shared" si="0"/>
        <v>0</v>
      </c>
    </row>
    <row r="22" spans="1:6" ht="36" customHeight="1" x14ac:dyDescent="0.3">
      <c r="A22" s="194">
        <v>14</v>
      </c>
      <c r="B22" s="195" t="s">
        <v>281</v>
      </c>
      <c r="C22" s="196" t="s">
        <v>121</v>
      </c>
      <c r="D22" s="197">
        <v>8</v>
      </c>
      <c r="E22" s="121"/>
      <c r="F22" s="198">
        <f t="shared" si="0"/>
        <v>0</v>
      </c>
    </row>
    <row r="23" spans="1:6" ht="36" customHeight="1" x14ac:dyDescent="0.3">
      <c r="A23" s="194">
        <v>15</v>
      </c>
      <c r="B23" s="195" t="s">
        <v>282</v>
      </c>
      <c r="C23" s="196" t="s">
        <v>121</v>
      </c>
      <c r="D23" s="197">
        <v>5</v>
      </c>
      <c r="E23" s="121"/>
      <c r="F23" s="198">
        <f t="shared" si="0"/>
        <v>0</v>
      </c>
    </row>
    <row r="24" spans="1:6" ht="36" customHeight="1" x14ac:dyDescent="0.3">
      <c r="A24" s="194">
        <v>16</v>
      </c>
      <c r="B24" s="195" t="s">
        <v>283</v>
      </c>
      <c r="C24" s="196" t="s">
        <v>121</v>
      </c>
      <c r="D24" s="197">
        <v>1</v>
      </c>
      <c r="E24" s="121"/>
      <c r="F24" s="198">
        <f t="shared" si="0"/>
        <v>0</v>
      </c>
    </row>
    <row r="25" spans="1:6" ht="36" customHeight="1" x14ac:dyDescent="0.3">
      <c r="A25" s="194">
        <v>17</v>
      </c>
      <c r="B25" s="195" t="s">
        <v>284</v>
      </c>
      <c r="C25" s="196" t="s">
        <v>122</v>
      </c>
      <c r="D25" s="199">
        <v>3018</v>
      </c>
      <c r="E25" s="121"/>
      <c r="F25" s="198">
        <f t="shared" si="0"/>
        <v>0</v>
      </c>
    </row>
    <row r="26" spans="1:6" ht="33.75" customHeight="1" x14ac:dyDescent="0.3">
      <c r="A26" s="194">
        <v>18</v>
      </c>
      <c r="B26" s="195" t="s">
        <v>285</v>
      </c>
      <c r="C26" s="196" t="s">
        <v>122</v>
      </c>
      <c r="D26" s="199">
        <v>3018</v>
      </c>
      <c r="E26" s="121"/>
      <c r="F26" s="198">
        <f t="shared" si="0"/>
        <v>0</v>
      </c>
    </row>
    <row r="27" spans="1:6" ht="36" customHeight="1" x14ac:dyDescent="0.3">
      <c r="A27" s="194">
        <v>19</v>
      </c>
      <c r="B27" s="195" t="s">
        <v>286</v>
      </c>
      <c r="C27" s="196" t="s">
        <v>122</v>
      </c>
      <c r="D27" s="199">
        <v>23.8</v>
      </c>
      <c r="E27" s="121"/>
      <c r="F27" s="198">
        <f t="shared" si="0"/>
        <v>0</v>
      </c>
    </row>
    <row r="28" spans="1:6" ht="66.75" customHeight="1" x14ac:dyDescent="0.3">
      <c r="A28" s="194">
        <v>20</v>
      </c>
      <c r="B28" s="195" t="s">
        <v>287</v>
      </c>
      <c r="C28" s="196" t="s">
        <v>122</v>
      </c>
      <c r="D28" s="199">
        <v>11.914999999999999</v>
      </c>
      <c r="E28" s="121"/>
      <c r="F28" s="198">
        <f t="shared" si="0"/>
        <v>0</v>
      </c>
    </row>
    <row r="29" spans="1:6" ht="36" customHeight="1" x14ac:dyDescent="0.3">
      <c r="A29" s="200">
        <v>21</v>
      </c>
      <c r="B29" s="201" t="s">
        <v>288</v>
      </c>
      <c r="C29" s="202" t="s">
        <v>122</v>
      </c>
      <c r="D29" s="203">
        <v>1186</v>
      </c>
      <c r="E29" s="122"/>
      <c r="F29" s="189">
        <f t="shared" si="0"/>
        <v>0</v>
      </c>
    </row>
    <row r="30" spans="1:6" ht="63.75" customHeight="1" x14ac:dyDescent="0.3">
      <c r="A30" s="204">
        <v>22</v>
      </c>
      <c r="B30" s="205" t="s">
        <v>289</v>
      </c>
      <c r="C30" s="206" t="s">
        <v>122</v>
      </c>
      <c r="D30" s="207">
        <v>3169</v>
      </c>
      <c r="E30" s="212"/>
      <c r="F30" s="208">
        <f t="shared" si="0"/>
        <v>0</v>
      </c>
    </row>
    <row r="31" spans="1:6" ht="67.5" customHeight="1" x14ac:dyDescent="0.3">
      <c r="A31" s="194">
        <v>23</v>
      </c>
      <c r="B31" s="195" t="s">
        <v>290</v>
      </c>
      <c r="C31" s="196" t="s">
        <v>122</v>
      </c>
      <c r="D31" s="199">
        <v>4029</v>
      </c>
      <c r="E31" s="121"/>
      <c r="F31" s="198">
        <f t="shared" si="0"/>
        <v>0</v>
      </c>
    </row>
    <row r="32" spans="1:6" ht="39" customHeight="1" x14ac:dyDescent="0.3">
      <c r="A32" s="194">
        <v>24</v>
      </c>
      <c r="B32" s="195" t="s">
        <v>291</v>
      </c>
      <c r="C32" s="196" t="s">
        <v>122</v>
      </c>
      <c r="D32" s="199">
        <v>52</v>
      </c>
      <c r="E32" s="121"/>
      <c r="F32" s="198">
        <f t="shared" si="0"/>
        <v>0</v>
      </c>
    </row>
    <row r="33" spans="1:6" ht="36" customHeight="1" x14ac:dyDescent="0.3">
      <c r="A33" s="194">
        <v>25</v>
      </c>
      <c r="B33" s="195" t="s">
        <v>292</v>
      </c>
      <c r="C33" s="196" t="s">
        <v>0</v>
      </c>
      <c r="D33" s="199">
        <v>65309</v>
      </c>
      <c r="E33" s="121"/>
      <c r="F33" s="198">
        <f t="shared" si="0"/>
        <v>0</v>
      </c>
    </row>
    <row r="34" spans="1:6" ht="36" customHeight="1" x14ac:dyDescent="0.3">
      <c r="A34" s="194">
        <v>26</v>
      </c>
      <c r="B34" s="195" t="s">
        <v>293</v>
      </c>
      <c r="C34" s="196" t="s">
        <v>0</v>
      </c>
      <c r="D34" s="199">
        <v>3444</v>
      </c>
      <c r="E34" s="121"/>
      <c r="F34" s="198">
        <f t="shared" si="0"/>
        <v>0</v>
      </c>
    </row>
    <row r="35" spans="1:6" ht="36" customHeight="1" x14ac:dyDescent="0.3">
      <c r="A35" s="194">
        <v>27</v>
      </c>
      <c r="B35" s="195" t="s">
        <v>294</v>
      </c>
      <c r="C35" s="196" t="s">
        <v>0</v>
      </c>
      <c r="D35" s="199">
        <v>3925</v>
      </c>
      <c r="E35" s="121"/>
      <c r="F35" s="198">
        <f t="shared" si="0"/>
        <v>0</v>
      </c>
    </row>
    <row r="36" spans="1:6" ht="52.5" customHeight="1" x14ac:dyDescent="0.3">
      <c r="A36" s="194">
        <v>28</v>
      </c>
      <c r="B36" s="195" t="s">
        <v>295</v>
      </c>
      <c r="C36" s="196" t="s">
        <v>122</v>
      </c>
      <c r="D36" s="199">
        <v>2884.6</v>
      </c>
      <c r="E36" s="121"/>
      <c r="F36" s="198">
        <f t="shared" si="0"/>
        <v>0</v>
      </c>
    </row>
    <row r="37" spans="1:6" ht="36" customHeight="1" x14ac:dyDescent="0.3">
      <c r="A37" s="194">
        <v>29</v>
      </c>
      <c r="B37" s="195" t="s">
        <v>296</v>
      </c>
      <c r="C37" s="196" t="s">
        <v>122</v>
      </c>
      <c r="D37" s="199">
        <v>1442.3</v>
      </c>
      <c r="E37" s="121"/>
      <c r="F37" s="198">
        <f t="shared" si="0"/>
        <v>0</v>
      </c>
    </row>
    <row r="38" spans="1:6" ht="33.75" customHeight="1" x14ac:dyDescent="0.3">
      <c r="A38" s="194">
        <v>30</v>
      </c>
      <c r="B38" s="195" t="s">
        <v>297</v>
      </c>
      <c r="C38" s="196" t="s">
        <v>122</v>
      </c>
      <c r="D38" s="199">
        <v>1271</v>
      </c>
      <c r="E38" s="121"/>
      <c r="F38" s="198">
        <f t="shared" si="0"/>
        <v>0</v>
      </c>
    </row>
    <row r="39" spans="1:6" ht="34.5" customHeight="1" x14ac:dyDescent="0.3">
      <c r="A39" s="194">
        <v>31</v>
      </c>
      <c r="B39" s="195" t="s">
        <v>298</v>
      </c>
      <c r="C39" s="196" t="s">
        <v>122</v>
      </c>
      <c r="D39" s="199">
        <v>635</v>
      </c>
      <c r="E39" s="121"/>
      <c r="F39" s="198">
        <f t="shared" si="0"/>
        <v>0</v>
      </c>
    </row>
    <row r="40" spans="1:6" ht="65.25" customHeight="1" x14ac:dyDescent="0.3">
      <c r="A40" s="194">
        <v>32</v>
      </c>
      <c r="B40" s="195" t="s">
        <v>345</v>
      </c>
      <c r="C40" s="196" t="s">
        <v>0</v>
      </c>
      <c r="D40" s="199">
        <v>288</v>
      </c>
      <c r="E40" s="121"/>
      <c r="F40" s="198">
        <f t="shared" si="0"/>
        <v>0</v>
      </c>
    </row>
    <row r="41" spans="1:6" ht="67.5" customHeight="1" x14ac:dyDescent="0.3">
      <c r="A41" s="194">
        <v>33</v>
      </c>
      <c r="B41" s="195" t="s">
        <v>346</v>
      </c>
      <c r="C41" s="196" t="s">
        <v>0</v>
      </c>
      <c r="D41" s="209">
        <v>9503</v>
      </c>
      <c r="E41" s="121"/>
      <c r="F41" s="198">
        <f t="shared" si="0"/>
        <v>0</v>
      </c>
    </row>
    <row r="42" spans="1:6" ht="33" customHeight="1" x14ac:dyDescent="0.3">
      <c r="A42" s="194">
        <v>34</v>
      </c>
      <c r="B42" s="195" t="s">
        <v>299</v>
      </c>
      <c r="C42" s="196" t="s">
        <v>0</v>
      </c>
      <c r="D42" s="199">
        <v>58</v>
      </c>
      <c r="E42" s="121"/>
      <c r="F42" s="198">
        <f t="shared" si="0"/>
        <v>0</v>
      </c>
    </row>
    <row r="43" spans="1:6" ht="63.75" customHeight="1" x14ac:dyDescent="0.3">
      <c r="A43" s="194">
        <v>35</v>
      </c>
      <c r="B43" s="195" t="s">
        <v>300</v>
      </c>
      <c r="C43" s="196" t="s">
        <v>0</v>
      </c>
      <c r="D43" s="199">
        <v>289</v>
      </c>
      <c r="E43" s="121"/>
      <c r="F43" s="198">
        <f t="shared" si="0"/>
        <v>0</v>
      </c>
    </row>
    <row r="44" spans="1:6" ht="66" customHeight="1" x14ac:dyDescent="0.3">
      <c r="A44" s="200">
        <v>36</v>
      </c>
      <c r="B44" s="201" t="s">
        <v>301</v>
      </c>
      <c r="C44" s="202" t="s">
        <v>141</v>
      </c>
      <c r="D44" s="203">
        <v>13.9</v>
      </c>
      <c r="E44" s="122"/>
      <c r="F44" s="189">
        <f t="shared" si="0"/>
        <v>0</v>
      </c>
    </row>
    <row r="45" spans="1:6" ht="8.25" customHeight="1" x14ac:dyDescent="0.3">
      <c r="A45" s="75"/>
      <c r="B45" s="76"/>
      <c r="C45" s="76"/>
      <c r="D45" s="76"/>
      <c r="E45" s="76"/>
      <c r="F45" s="77"/>
    </row>
    <row r="46" spans="1:6" ht="40.5" customHeight="1" x14ac:dyDescent="0.3">
      <c r="A46" s="75"/>
      <c r="B46" s="294" t="s">
        <v>368</v>
      </c>
      <c r="C46" s="294"/>
      <c r="D46" s="294"/>
      <c r="E46" s="294"/>
      <c r="F46" s="116">
        <f>SUM(F9:F44)</f>
        <v>0</v>
      </c>
    </row>
    <row r="47" spans="1:6" ht="7.5" customHeight="1" thickBot="1" x14ac:dyDescent="0.35">
      <c r="A47" s="117"/>
      <c r="B47" s="118"/>
      <c r="C47" s="118"/>
      <c r="D47" s="118"/>
      <c r="E47" s="118"/>
      <c r="F47" s="119"/>
    </row>
    <row r="48" spans="1:6" ht="15.75" customHeight="1" x14ac:dyDescent="0.3"/>
    <row r="49" spans="5:7" ht="15.75" customHeight="1" x14ac:dyDescent="0.3">
      <c r="E49" s="210"/>
      <c r="F49" s="210"/>
      <c r="G49" s="210"/>
    </row>
    <row r="50" spans="5:7" ht="15.75" hidden="1" customHeight="1" x14ac:dyDescent="0.3">
      <c r="F50" s="211">
        <f>F46+'01-10a'!F34+'01-10b'!F27</f>
        <v>0</v>
      </c>
    </row>
    <row r="51" spans="5:7" ht="15.75" customHeight="1" x14ac:dyDescent="0.3"/>
    <row r="52" spans="5:7" ht="15.75" customHeight="1" x14ac:dyDescent="0.3"/>
    <row r="53" spans="5:7" ht="15.75" customHeight="1" x14ac:dyDescent="0.3"/>
    <row r="54" spans="5:7" ht="15.75" customHeight="1" x14ac:dyDescent="0.3"/>
    <row r="55" spans="5:7" ht="15.75" customHeight="1" x14ac:dyDescent="0.3"/>
    <row r="56" spans="5:7" ht="15.75" customHeight="1" x14ac:dyDescent="0.3"/>
    <row r="57" spans="5:7" ht="15.75" customHeight="1" x14ac:dyDescent="0.3"/>
    <row r="58" spans="5:7" ht="15.75" customHeight="1" x14ac:dyDescent="0.3"/>
    <row r="59" spans="5:7" ht="15.75" customHeight="1" x14ac:dyDescent="0.3"/>
    <row r="60" spans="5:7" ht="15.75" customHeight="1" x14ac:dyDescent="0.3"/>
    <row r="61" spans="5:7" ht="15.75" customHeight="1" x14ac:dyDescent="0.3"/>
    <row r="62" spans="5:7" ht="15.75" customHeight="1" x14ac:dyDescent="0.3"/>
    <row r="63" spans="5:7" ht="15.75" customHeight="1" x14ac:dyDescent="0.3"/>
    <row r="64" spans="5: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spans="8:23" ht="15.75" customHeight="1" x14ac:dyDescent="0.3"/>
    <row r="98" spans="8:23" ht="15.75" customHeight="1" x14ac:dyDescent="0.3"/>
    <row r="99" spans="8:23" ht="15.75" customHeight="1" x14ac:dyDescent="0.3"/>
    <row r="100" spans="8:23" ht="15.75" customHeight="1" x14ac:dyDescent="0.3"/>
    <row r="101" spans="8:23" ht="15.75" customHeight="1" x14ac:dyDescent="0.3"/>
    <row r="102" spans="8:23" ht="15.75" customHeight="1" x14ac:dyDescent="0.3"/>
    <row r="103" spans="8:23" ht="15.75" customHeight="1" x14ac:dyDescent="0.3"/>
    <row r="106" spans="8:23" x14ac:dyDescent="0.25">
      <c r="H106" s="305"/>
      <c r="I106" s="305"/>
      <c r="J106" s="305"/>
      <c r="K106" s="305"/>
      <c r="L106" s="305"/>
      <c r="M106" s="305"/>
      <c r="N106" s="305"/>
      <c r="O106" s="305"/>
      <c r="P106" s="306"/>
      <c r="Q106" s="307"/>
      <c r="R106" s="308"/>
      <c r="S106" s="308"/>
      <c r="T106" s="308"/>
      <c r="U106" s="309"/>
      <c r="V106" s="313"/>
      <c r="W106" s="314"/>
    </row>
    <row r="107" spans="8:23" x14ac:dyDescent="0.2">
      <c r="H107" s="317"/>
      <c r="I107" s="317"/>
      <c r="J107" s="317"/>
      <c r="K107" s="317"/>
      <c r="L107" s="317"/>
      <c r="M107" s="317"/>
      <c r="N107" s="317"/>
      <c r="O107" s="317"/>
      <c r="P107" s="318"/>
      <c r="Q107" s="310"/>
      <c r="R107" s="311"/>
      <c r="S107" s="311"/>
      <c r="T107" s="311"/>
      <c r="U107" s="312"/>
      <c r="V107" s="315"/>
      <c r="W107" s="316"/>
    </row>
  </sheetData>
  <sheetProtection algorithmName="SHA-512" hashValue="PBnBDDmbfCHfshHHKVUrkEEcyVmRtA7XZhDyh9HAb2tVxUJqdJ+6v85l7zRPsJ09pm3jnOEUlgZx9m+Mvvczzg==" saltValue="UIIZjrJjZtngbdLUepKB1Q==" spinCount="100000" sheet="1" objects="1" scenarios="1" selectLockedCells="1"/>
  <mergeCells count="11">
    <mergeCell ref="A1:B1"/>
    <mergeCell ref="B3:C3"/>
    <mergeCell ref="D4:F5"/>
    <mergeCell ref="A6:F6"/>
    <mergeCell ref="D3:F3"/>
    <mergeCell ref="H106:P106"/>
    <mergeCell ref="Q106:U107"/>
    <mergeCell ref="V106:W107"/>
    <mergeCell ref="H107:P107"/>
    <mergeCell ref="B46:C46"/>
    <mergeCell ref="D46:E46"/>
  </mergeCells>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68"/>
  <sheetViews>
    <sheetView showZeros="0" view="pageBreakPreview" zoomScaleNormal="100" zoomScaleSheetLayoutView="100" workbookViewId="0">
      <selection activeCell="E10" sqref="E10"/>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16384" width="9.109375" style="67"/>
  </cols>
  <sheetData>
    <row r="1" spans="1:6" ht="69.75" customHeight="1" x14ac:dyDescent="0.3">
      <c r="A1" s="298" t="s">
        <v>359</v>
      </c>
      <c r="B1" s="299"/>
      <c r="C1" s="65"/>
      <c r="D1" s="65"/>
      <c r="E1" s="66"/>
      <c r="F1" s="66"/>
    </row>
    <row r="2" spans="1:6" ht="33" customHeight="1" x14ac:dyDescent="0.3">
      <c r="A2" s="15"/>
      <c r="B2" s="64" t="s">
        <v>170</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67.5" customHeight="1" thickBot="1" x14ac:dyDescent="0.35">
      <c r="A6" s="295" t="s">
        <v>123</v>
      </c>
      <c r="B6" s="296"/>
      <c r="C6" s="296"/>
      <c r="D6" s="296"/>
      <c r="E6" s="296"/>
      <c r="F6" s="297"/>
    </row>
    <row r="7" spans="1:6" ht="6.75" customHeight="1" x14ac:dyDescent="0.3">
      <c r="A7" s="75"/>
      <c r="B7" s="76"/>
      <c r="C7" s="76"/>
      <c r="D7" s="76"/>
      <c r="E7" s="76"/>
      <c r="F7" s="77"/>
    </row>
    <row r="8" spans="1:6" ht="34.5" customHeight="1" x14ac:dyDescent="0.3">
      <c r="A8" s="78" t="s">
        <v>17</v>
      </c>
      <c r="B8" s="79" t="s">
        <v>16</v>
      </c>
      <c r="C8" s="80" t="s">
        <v>18</v>
      </c>
      <c r="D8" s="80" t="s">
        <v>19</v>
      </c>
      <c r="E8" s="80" t="s">
        <v>20</v>
      </c>
      <c r="F8" s="81" t="s">
        <v>21</v>
      </c>
    </row>
    <row r="9" spans="1:6" s="219" customFormat="1" ht="32.25" customHeight="1" x14ac:dyDescent="0.3">
      <c r="A9" s="213"/>
      <c r="B9" s="214" t="s">
        <v>149</v>
      </c>
      <c r="C9" s="215"/>
      <c r="D9" s="216"/>
      <c r="E9" s="217"/>
      <c r="F9" s="218">
        <f>ROUND(SUM(F10:F11),2)</f>
        <v>0</v>
      </c>
    </row>
    <row r="10" spans="1:6" ht="52.5" customHeight="1" x14ac:dyDescent="0.3">
      <c r="A10" s="204">
        <v>1</v>
      </c>
      <c r="B10" s="205" t="s">
        <v>302</v>
      </c>
      <c r="C10" s="206" t="s">
        <v>0</v>
      </c>
      <c r="D10" s="207">
        <v>12</v>
      </c>
      <c r="E10" s="120"/>
      <c r="F10" s="208">
        <f t="shared" ref="F10:F29" si="0">ROUND(D10*E10,2)</f>
        <v>0</v>
      </c>
    </row>
    <row r="11" spans="1:6" ht="65.25" customHeight="1" x14ac:dyDescent="0.3">
      <c r="A11" s="220">
        <v>2</v>
      </c>
      <c r="B11" s="201" t="s">
        <v>303</v>
      </c>
      <c r="C11" s="221" t="s">
        <v>0</v>
      </c>
      <c r="D11" s="222">
        <v>832</v>
      </c>
      <c r="E11" s="122"/>
      <c r="F11" s="189">
        <f t="shared" si="0"/>
        <v>0</v>
      </c>
    </row>
    <row r="12" spans="1:6" ht="15" customHeight="1" x14ac:dyDescent="0.3">
      <c r="A12" s="223"/>
      <c r="B12" s="224"/>
      <c r="C12" s="225"/>
      <c r="D12" s="226"/>
      <c r="E12" s="227"/>
      <c r="F12" s="228"/>
    </row>
    <row r="13" spans="1:6" s="219" customFormat="1" ht="32.25" customHeight="1" x14ac:dyDescent="0.3">
      <c r="A13" s="213"/>
      <c r="B13" s="214" t="s">
        <v>150</v>
      </c>
      <c r="C13" s="215"/>
      <c r="D13" s="216"/>
      <c r="E13" s="217"/>
      <c r="F13" s="218">
        <f>ROUND(SUM(F14:F18),2)</f>
        <v>0</v>
      </c>
    </row>
    <row r="14" spans="1:6" ht="67.5" customHeight="1" x14ac:dyDescent="0.3">
      <c r="A14" s="204">
        <v>3</v>
      </c>
      <c r="B14" s="205" t="s">
        <v>304</v>
      </c>
      <c r="C14" s="206" t="s">
        <v>0</v>
      </c>
      <c r="D14" s="207">
        <v>8624</v>
      </c>
      <c r="E14" s="120"/>
      <c r="F14" s="208">
        <f t="shared" si="0"/>
        <v>0</v>
      </c>
    </row>
    <row r="15" spans="1:6" ht="53.25" customHeight="1" x14ac:dyDescent="0.3">
      <c r="A15" s="204">
        <v>4</v>
      </c>
      <c r="B15" s="205" t="s">
        <v>305</v>
      </c>
      <c r="C15" s="206" t="s">
        <v>0</v>
      </c>
      <c r="D15" s="207">
        <v>310</v>
      </c>
      <c r="E15" s="121"/>
      <c r="F15" s="208">
        <f t="shared" si="0"/>
        <v>0</v>
      </c>
    </row>
    <row r="16" spans="1:6" ht="48" customHeight="1" x14ac:dyDescent="0.3">
      <c r="A16" s="204">
        <v>5</v>
      </c>
      <c r="B16" s="205" t="s">
        <v>306</v>
      </c>
      <c r="C16" s="206" t="s">
        <v>0</v>
      </c>
      <c r="D16" s="207">
        <v>25.6</v>
      </c>
      <c r="E16" s="121"/>
      <c r="F16" s="208">
        <f t="shared" si="0"/>
        <v>0</v>
      </c>
    </row>
    <row r="17" spans="1:6" ht="48.75" customHeight="1" x14ac:dyDescent="0.3">
      <c r="A17" s="204">
        <v>6</v>
      </c>
      <c r="B17" s="205" t="s">
        <v>307</v>
      </c>
      <c r="C17" s="206" t="s">
        <v>0</v>
      </c>
      <c r="D17" s="207">
        <v>37100</v>
      </c>
      <c r="E17" s="121"/>
      <c r="F17" s="208">
        <f>ROUND(D17*E17,2)</f>
        <v>0</v>
      </c>
    </row>
    <row r="18" spans="1:6" ht="66.75" customHeight="1" x14ac:dyDescent="0.3">
      <c r="A18" s="200">
        <v>7</v>
      </c>
      <c r="B18" s="201" t="s">
        <v>308</v>
      </c>
      <c r="C18" s="202" t="s">
        <v>0</v>
      </c>
      <c r="D18" s="203">
        <v>288</v>
      </c>
      <c r="E18" s="122"/>
      <c r="F18" s="189">
        <f>ROUND(D18*E18,2)</f>
        <v>0</v>
      </c>
    </row>
    <row r="19" spans="1:6" ht="15" customHeight="1" x14ac:dyDescent="0.3">
      <c r="A19" s="223"/>
      <c r="B19" s="224"/>
      <c r="C19" s="225"/>
      <c r="D19" s="226"/>
      <c r="E19" s="227"/>
      <c r="F19" s="228"/>
    </row>
    <row r="20" spans="1:6" s="219" customFormat="1" ht="32.25" customHeight="1" x14ac:dyDescent="0.3">
      <c r="A20" s="213"/>
      <c r="B20" s="214" t="s">
        <v>151</v>
      </c>
      <c r="C20" s="215"/>
      <c r="D20" s="216"/>
      <c r="E20" s="217"/>
      <c r="F20" s="218">
        <f>ROUND(SUM(F21:F29),2)</f>
        <v>0</v>
      </c>
    </row>
    <row r="21" spans="1:6" ht="31.5" customHeight="1" x14ac:dyDescent="0.3">
      <c r="A21" s="204">
        <v>8</v>
      </c>
      <c r="B21" s="205" t="s">
        <v>309</v>
      </c>
      <c r="C21" s="206" t="s">
        <v>22</v>
      </c>
      <c r="D21" s="207">
        <v>8</v>
      </c>
      <c r="E21" s="120"/>
      <c r="F21" s="198">
        <f t="shared" si="0"/>
        <v>0</v>
      </c>
    </row>
    <row r="22" spans="1:6" ht="64.5" customHeight="1" x14ac:dyDescent="0.3">
      <c r="A22" s="204">
        <v>9</v>
      </c>
      <c r="B22" s="205" t="s">
        <v>310</v>
      </c>
      <c r="C22" s="206" t="s">
        <v>22</v>
      </c>
      <c r="D22" s="207">
        <v>16</v>
      </c>
      <c r="E22" s="121"/>
      <c r="F22" s="198">
        <f t="shared" si="0"/>
        <v>0</v>
      </c>
    </row>
    <row r="23" spans="1:6" ht="64.5" customHeight="1" x14ac:dyDescent="0.3">
      <c r="A23" s="204">
        <v>10</v>
      </c>
      <c r="B23" s="205" t="s">
        <v>311</v>
      </c>
      <c r="C23" s="206" t="s">
        <v>22</v>
      </c>
      <c r="D23" s="207">
        <v>16</v>
      </c>
      <c r="E23" s="121"/>
      <c r="F23" s="198">
        <f t="shared" si="0"/>
        <v>0</v>
      </c>
    </row>
    <row r="24" spans="1:6" ht="65.25" customHeight="1" x14ac:dyDescent="0.3">
      <c r="A24" s="204">
        <v>11</v>
      </c>
      <c r="B24" s="205" t="s">
        <v>312</v>
      </c>
      <c r="C24" s="206" t="s">
        <v>22</v>
      </c>
      <c r="D24" s="207">
        <v>8</v>
      </c>
      <c r="E24" s="121"/>
      <c r="F24" s="198">
        <f t="shared" si="0"/>
        <v>0</v>
      </c>
    </row>
    <row r="25" spans="1:6" ht="34.5" customHeight="1" x14ac:dyDescent="0.3">
      <c r="A25" s="204">
        <v>12</v>
      </c>
      <c r="B25" s="205" t="s">
        <v>313</v>
      </c>
      <c r="C25" s="206" t="s">
        <v>22</v>
      </c>
      <c r="D25" s="207">
        <v>30</v>
      </c>
      <c r="E25" s="121"/>
      <c r="F25" s="198">
        <f t="shared" si="0"/>
        <v>0</v>
      </c>
    </row>
    <row r="26" spans="1:6" ht="34.5" customHeight="1" x14ac:dyDescent="0.3">
      <c r="A26" s="200">
        <v>13</v>
      </c>
      <c r="B26" s="201" t="s">
        <v>314</v>
      </c>
      <c r="C26" s="202" t="s">
        <v>22</v>
      </c>
      <c r="D26" s="203">
        <v>10.5</v>
      </c>
      <c r="E26" s="122"/>
      <c r="F26" s="189">
        <f t="shared" si="0"/>
        <v>0</v>
      </c>
    </row>
    <row r="27" spans="1:6" ht="63.75" customHeight="1" x14ac:dyDescent="0.3">
      <c r="A27" s="204">
        <v>14</v>
      </c>
      <c r="B27" s="205" t="s">
        <v>315</v>
      </c>
      <c r="C27" s="206" t="s">
        <v>49</v>
      </c>
      <c r="D27" s="207">
        <v>3973</v>
      </c>
      <c r="E27" s="212"/>
      <c r="F27" s="208">
        <f t="shared" si="0"/>
        <v>0</v>
      </c>
    </row>
    <row r="28" spans="1:6" ht="33.75" customHeight="1" x14ac:dyDescent="0.3">
      <c r="A28" s="204">
        <v>15</v>
      </c>
      <c r="B28" s="205" t="s">
        <v>316</v>
      </c>
      <c r="C28" s="206" t="s">
        <v>49</v>
      </c>
      <c r="D28" s="207">
        <v>27809</v>
      </c>
      <c r="E28" s="121"/>
      <c r="F28" s="198">
        <f t="shared" si="0"/>
        <v>0</v>
      </c>
    </row>
    <row r="29" spans="1:6" ht="63.75" customHeight="1" x14ac:dyDescent="0.3">
      <c r="A29" s="200">
        <v>16</v>
      </c>
      <c r="B29" s="201" t="s">
        <v>317</v>
      </c>
      <c r="C29" s="202" t="s">
        <v>49</v>
      </c>
      <c r="D29" s="203">
        <v>3973</v>
      </c>
      <c r="E29" s="122"/>
      <c r="F29" s="189">
        <f t="shared" si="0"/>
        <v>0</v>
      </c>
    </row>
    <row r="30" spans="1:6" ht="15" customHeight="1" x14ac:dyDescent="0.3">
      <c r="A30" s="223"/>
      <c r="B30" s="224"/>
      <c r="C30" s="225"/>
      <c r="D30" s="226"/>
      <c r="E30" s="227"/>
      <c r="F30" s="228"/>
    </row>
    <row r="31" spans="1:6" s="219" customFormat="1" ht="32.25" customHeight="1" x14ac:dyDescent="0.3">
      <c r="A31" s="213"/>
      <c r="B31" s="214" t="s">
        <v>152</v>
      </c>
      <c r="C31" s="215"/>
      <c r="D31" s="216"/>
      <c r="E31" s="217"/>
      <c r="F31" s="218">
        <f>F32</f>
        <v>0</v>
      </c>
    </row>
    <row r="32" spans="1:6" ht="69" customHeight="1" x14ac:dyDescent="0.3">
      <c r="A32" s="229">
        <v>17</v>
      </c>
      <c r="B32" s="230" t="s">
        <v>318</v>
      </c>
      <c r="C32" s="231" t="s">
        <v>49</v>
      </c>
      <c r="D32" s="232">
        <v>22721</v>
      </c>
      <c r="E32" s="235"/>
      <c r="F32" s="233">
        <f>ROUND(D32*E32,2)</f>
        <v>0</v>
      </c>
    </row>
    <row r="33" spans="1:6" ht="8.25" customHeight="1" x14ac:dyDescent="0.3">
      <c r="A33" s="75"/>
      <c r="B33" s="76"/>
      <c r="C33" s="76"/>
      <c r="D33" s="76"/>
      <c r="E33" s="76"/>
      <c r="F33" s="77"/>
    </row>
    <row r="34" spans="1:6" ht="40.5" customHeight="1" x14ac:dyDescent="0.3">
      <c r="A34" s="75"/>
      <c r="B34" s="294" t="s">
        <v>171</v>
      </c>
      <c r="C34" s="294"/>
      <c r="D34" s="294"/>
      <c r="E34" s="294"/>
      <c r="F34" s="116">
        <f>F9+F13+F20+F31</f>
        <v>0</v>
      </c>
    </row>
    <row r="35" spans="1:6" ht="7.5" customHeight="1" thickBot="1" x14ac:dyDescent="0.35">
      <c r="A35" s="117"/>
      <c r="B35" s="118"/>
      <c r="C35" s="118"/>
      <c r="D35" s="118"/>
      <c r="E35" s="118"/>
      <c r="F35" s="119"/>
    </row>
    <row r="36" spans="1:6" ht="15.75" customHeight="1" x14ac:dyDescent="0.3"/>
    <row r="37" spans="1:6" ht="15.75" customHeight="1" x14ac:dyDescent="0.3">
      <c r="E37" s="210"/>
      <c r="F37" s="234"/>
    </row>
    <row r="38" spans="1:6" ht="15.75" customHeight="1" x14ac:dyDescent="0.3">
      <c r="F38" s="211"/>
    </row>
    <row r="39" spans="1:6" ht="15.75" customHeight="1" x14ac:dyDescent="0.3"/>
    <row r="40" spans="1:6" ht="15.75" customHeight="1" x14ac:dyDescent="0.3"/>
    <row r="41" spans="1:6" ht="15.75" customHeight="1" x14ac:dyDescent="0.3"/>
    <row r="42" spans="1:6" ht="15.75" customHeight="1" x14ac:dyDescent="0.3"/>
    <row r="43" spans="1:6" ht="15.75" customHeight="1" x14ac:dyDescent="0.3"/>
    <row r="44" spans="1:6" ht="15.75" customHeight="1" x14ac:dyDescent="0.3"/>
    <row r="45" spans="1:6" ht="15.75" customHeight="1" x14ac:dyDescent="0.3"/>
    <row r="46" spans="1:6" ht="15.75" customHeight="1" x14ac:dyDescent="0.3"/>
    <row r="47" spans="1:6" ht="15.75" customHeight="1" x14ac:dyDescent="0.3"/>
    <row r="48" spans="1:6"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sheetData>
  <sheetProtection algorithmName="SHA-512" hashValue="VE+5Yke3vC4gr6Yqond56xY4fC5c/JzM++zxcxRYU5Jm5U7Z9XfFGNpRBVyeVTUdLzrbjWZ+l0mj9tVRPrD/VA==" saltValue="7gRJxnCMFOdqIDau/fIN7A==" spinCount="100000" sheet="1" objects="1" scenarios="1" selectLockedCells="1"/>
  <mergeCells count="7">
    <mergeCell ref="B34:C34"/>
    <mergeCell ref="D34:E34"/>
    <mergeCell ref="A1:B1"/>
    <mergeCell ref="B3:C3"/>
    <mergeCell ref="D4:F5"/>
    <mergeCell ref="A6:F6"/>
    <mergeCell ref="D3:F3"/>
  </mergeCells>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31"/>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1.109375" style="67" customWidth="1"/>
    <col min="8" max="8" width="15.44140625" style="67" customWidth="1"/>
    <col min="9" max="9" width="14.6640625" style="67" customWidth="1"/>
    <col min="10" max="10" width="9" style="67" customWidth="1"/>
    <col min="11" max="11" width="9.33203125" style="67" bestFit="1" customWidth="1"/>
    <col min="12" max="16384" width="9.109375" style="67"/>
  </cols>
  <sheetData>
    <row r="1" spans="1:7" ht="69.75" customHeight="1" x14ac:dyDescent="0.3">
      <c r="A1" s="298" t="s">
        <v>359</v>
      </c>
      <c r="B1" s="299"/>
      <c r="C1" s="65"/>
      <c r="D1" s="65"/>
      <c r="E1" s="66"/>
      <c r="F1" s="66"/>
    </row>
    <row r="2" spans="1:7" ht="33" customHeight="1" x14ac:dyDescent="0.3">
      <c r="A2" s="15"/>
      <c r="B2" s="281" t="s">
        <v>80</v>
      </c>
      <c r="C2" s="281"/>
      <c r="D2" s="64"/>
      <c r="E2" s="6"/>
      <c r="F2" s="6"/>
    </row>
    <row r="3" spans="1:7" s="70" customFormat="1" ht="62.25" customHeight="1" x14ac:dyDescent="0.3">
      <c r="A3" s="68"/>
      <c r="B3" s="265" t="s">
        <v>357</v>
      </c>
      <c r="C3" s="265"/>
      <c r="D3" s="302" t="s">
        <v>161</v>
      </c>
      <c r="E3" s="302"/>
      <c r="F3" s="302"/>
      <c r="G3" s="69"/>
    </row>
    <row r="4" spans="1:7" s="70" customFormat="1" ht="15.75" customHeight="1" x14ac:dyDescent="0.3">
      <c r="A4" s="71"/>
      <c r="B4" s="72" t="s">
        <v>160</v>
      </c>
      <c r="C4" s="71"/>
      <c r="D4" s="300" t="s">
        <v>97</v>
      </c>
      <c r="E4" s="300"/>
      <c r="F4" s="300"/>
      <c r="G4" s="73"/>
    </row>
    <row r="5" spans="1:7" s="70" customFormat="1" ht="15.75" customHeight="1" thickBot="1" x14ac:dyDescent="0.35">
      <c r="A5" s="71"/>
      <c r="B5" s="74" t="s">
        <v>159</v>
      </c>
      <c r="C5" s="71"/>
      <c r="D5" s="301"/>
      <c r="E5" s="301"/>
      <c r="F5" s="301"/>
      <c r="G5" s="69"/>
    </row>
    <row r="6" spans="1:7" ht="39.9" customHeight="1" thickBot="1" x14ac:dyDescent="0.35">
      <c r="A6" s="295" t="s">
        <v>118</v>
      </c>
      <c r="B6" s="296"/>
      <c r="C6" s="296"/>
      <c r="D6" s="296"/>
      <c r="E6" s="296"/>
      <c r="F6" s="297"/>
    </row>
    <row r="7" spans="1:7" ht="6.75" customHeight="1" x14ac:dyDescent="0.3">
      <c r="A7" s="75"/>
      <c r="B7" s="76"/>
      <c r="C7" s="76"/>
      <c r="D7" s="76"/>
      <c r="E7" s="76"/>
      <c r="F7" s="77"/>
    </row>
    <row r="8" spans="1:7" ht="35.1" customHeight="1" x14ac:dyDescent="0.3">
      <c r="A8" s="78" t="s">
        <v>17</v>
      </c>
      <c r="B8" s="79" t="s">
        <v>16</v>
      </c>
      <c r="C8" s="80" t="s">
        <v>18</v>
      </c>
      <c r="D8" s="80" t="s">
        <v>19</v>
      </c>
      <c r="E8" s="80" t="s">
        <v>20</v>
      </c>
      <c r="F8" s="81" t="s">
        <v>21</v>
      </c>
    </row>
    <row r="9" spans="1:7" ht="35.1" customHeight="1" x14ac:dyDescent="0.3">
      <c r="A9" s="82">
        <v>1</v>
      </c>
      <c r="B9" s="83" t="s">
        <v>9</v>
      </c>
      <c r="C9" s="84" t="s">
        <v>11</v>
      </c>
      <c r="D9" s="85">
        <v>78</v>
      </c>
      <c r="E9" s="120"/>
      <c r="F9" s="86">
        <f>E9*D9</f>
        <v>0</v>
      </c>
    </row>
    <row r="10" spans="1:7" ht="35.1" customHeight="1" x14ac:dyDescent="0.3">
      <c r="A10" s="87">
        <v>2</v>
      </c>
      <c r="B10" s="88" t="s">
        <v>30</v>
      </c>
      <c r="C10" s="89" t="s">
        <v>11</v>
      </c>
      <c r="D10" s="90">
        <v>78</v>
      </c>
      <c r="E10" s="121"/>
      <c r="F10" s="91">
        <f>E10*D10</f>
        <v>0</v>
      </c>
      <c r="G10" s="92"/>
    </row>
    <row r="11" spans="1:7" ht="35.1" customHeight="1" x14ac:dyDescent="0.3">
      <c r="A11" s="93">
        <v>3</v>
      </c>
      <c r="B11" s="88" t="s">
        <v>68</v>
      </c>
      <c r="C11" s="94" t="s">
        <v>122</v>
      </c>
      <c r="D11" s="95">
        <v>6035</v>
      </c>
      <c r="E11" s="121"/>
      <c r="F11" s="91">
        <f t="shared" ref="F11:F21" si="0">E11*D11</f>
        <v>0</v>
      </c>
    </row>
    <row r="12" spans="1:7" ht="56.25" customHeight="1" x14ac:dyDescent="0.3">
      <c r="A12" s="93">
        <v>4</v>
      </c>
      <c r="B12" s="88" t="s">
        <v>69</v>
      </c>
      <c r="C12" s="94" t="s">
        <v>122</v>
      </c>
      <c r="D12" s="96">
        <v>304</v>
      </c>
      <c r="E12" s="121"/>
      <c r="F12" s="91">
        <f t="shared" si="0"/>
        <v>0</v>
      </c>
    </row>
    <row r="13" spans="1:7" ht="35.1" customHeight="1" x14ac:dyDescent="0.3">
      <c r="A13" s="87">
        <v>5</v>
      </c>
      <c r="B13" s="88" t="s">
        <v>14</v>
      </c>
      <c r="C13" s="94" t="s">
        <v>49</v>
      </c>
      <c r="D13" s="95">
        <v>9.1609999999999996</v>
      </c>
      <c r="E13" s="121"/>
      <c r="F13" s="91">
        <f t="shared" si="0"/>
        <v>0</v>
      </c>
    </row>
    <row r="14" spans="1:7" ht="35.1" customHeight="1" x14ac:dyDescent="0.3">
      <c r="A14" s="93">
        <v>6</v>
      </c>
      <c r="B14" s="88" t="s">
        <v>31</v>
      </c>
      <c r="C14" s="94" t="s">
        <v>122</v>
      </c>
      <c r="D14" s="95">
        <v>1824</v>
      </c>
      <c r="E14" s="121"/>
      <c r="F14" s="91">
        <f t="shared" si="0"/>
        <v>0</v>
      </c>
    </row>
    <row r="15" spans="1:7" ht="35.1" customHeight="1" x14ac:dyDescent="0.3">
      <c r="A15" s="93">
        <v>7</v>
      </c>
      <c r="B15" s="88" t="s">
        <v>32</v>
      </c>
      <c r="C15" s="94" t="s">
        <v>122</v>
      </c>
      <c r="D15" s="95">
        <v>8294</v>
      </c>
      <c r="E15" s="121"/>
      <c r="F15" s="91">
        <f t="shared" si="0"/>
        <v>0</v>
      </c>
    </row>
    <row r="16" spans="1:7" ht="35.1" customHeight="1" x14ac:dyDescent="0.3">
      <c r="A16" s="87">
        <v>8</v>
      </c>
      <c r="B16" s="88" t="s">
        <v>33</v>
      </c>
      <c r="C16" s="94" t="s">
        <v>122</v>
      </c>
      <c r="D16" s="95">
        <v>5759</v>
      </c>
      <c r="E16" s="121"/>
      <c r="F16" s="91">
        <f t="shared" si="0"/>
        <v>0</v>
      </c>
    </row>
    <row r="17" spans="1:6" ht="35.1" customHeight="1" x14ac:dyDescent="0.3">
      <c r="A17" s="93">
        <v>9</v>
      </c>
      <c r="B17" s="88" t="s">
        <v>34</v>
      </c>
      <c r="C17" s="94" t="s">
        <v>122</v>
      </c>
      <c r="D17" s="95">
        <v>4504</v>
      </c>
      <c r="E17" s="121"/>
      <c r="F17" s="91">
        <f t="shared" si="0"/>
        <v>0</v>
      </c>
    </row>
    <row r="18" spans="1:6" ht="35.1" customHeight="1" x14ac:dyDescent="0.3">
      <c r="A18" s="93">
        <v>10</v>
      </c>
      <c r="B18" s="88" t="s">
        <v>35</v>
      </c>
      <c r="C18" s="89" t="s">
        <v>146</v>
      </c>
      <c r="D18" s="90">
        <v>20</v>
      </c>
      <c r="E18" s="121"/>
      <c r="F18" s="91">
        <f t="shared" si="0"/>
        <v>0</v>
      </c>
    </row>
    <row r="19" spans="1:6" ht="35.1" customHeight="1" x14ac:dyDescent="0.3">
      <c r="A19" s="87">
        <v>11</v>
      </c>
      <c r="B19" s="88" t="s">
        <v>15</v>
      </c>
      <c r="C19" s="94" t="s">
        <v>0</v>
      </c>
      <c r="D19" s="95">
        <v>6579</v>
      </c>
      <c r="E19" s="121"/>
      <c r="F19" s="91">
        <f t="shared" si="0"/>
        <v>0</v>
      </c>
    </row>
    <row r="20" spans="1:6" ht="35.1" customHeight="1" x14ac:dyDescent="0.3">
      <c r="A20" s="93">
        <v>12</v>
      </c>
      <c r="B20" s="97" t="s">
        <v>360</v>
      </c>
      <c r="C20" s="98" t="s">
        <v>121</v>
      </c>
      <c r="D20" s="90">
        <v>312</v>
      </c>
      <c r="E20" s="121"/>
      <c r="F20" s="99">
        <f t="shared" si="0"/>
        <v>0</v>
      </c>
    </row>
    <row r="21" spans="1:6" s="103" customFormat="1" ht="35.1" customHeight="1" x14ac:dyDescent="0.3">
      <c r="A21" s="93">
        <v>13</v>
      </c>
      <c r="B21" s="97" t="s">
        <v>361</v>
      </c>
      <c r="C21" s="100" t="s">
        <v>49</v>
      </c>
      <c r="D21" s="101">
        <v>283.31799999999998</v>
      </c>
      <c r="E21" s="121"/>
      <c r="F21" s="102">
        <f t="shared" si="0"/>
        <v>0</v>
      </c>
    </row>
    <row r="22" spans="1:6" s="103" customFormat="1" ht="35.1" customHeight="1" x14ac:dyDescent="0.3">
      <c r="A22" s="87">
        <v>14</v>
      </c>
      <c r="B22" s="97" t="s">
        <v>362</v>
      </c>
      <c r="C22" s="100" t="s">
        <v>122</v>
      </c>
      <c r="D22" s="101">
        <v>10193</v>
      </c>
      <c r="E22" s="121"/>
      <c r="F22" s="102">
        <f t="shared" ref="F22:F28" si="1">E22*D22</f>
        <v>0</v>
      </c>
    </row>
    <row r="23" spans="1:6" s="103" customFormat="1" ht="35.1" customHeight="1" x14ac:dyDescent="0.3">
      <c r="A23" s="87">
        <v>15</v>
      </c>
      <c r="B23" s="97" t="s">
        <v>363</v>
      </c>
      <c r="C23" s="100" t="s">
        <v>122</v>
      </c>
      <c r="D23" s="101">
        <v>5685</v>
      </c>
      <c r="E23" s="121"/>
      <c r="F23" s="102">
        <f t="shared" si="1"/>
        <v>0</v>
      </c>
    </row>
    <row r="24" spans="1:6" ht="35.1" customHeight="1" x14ac:dyDescent="0.3">
      <c r="A24" s="87">
        <v>17</v>
      </c>
      <c r="B24" s="97" t="s">
        <v>364</v>
      </c>
      <c r="C24" s="89" t="s">
        <v>11</v>
      </c>
      <c r="D24" s="104">
        <v>78</v>
      </c>
      <c r="E24" s="121"/>
      <c r="F24" s="91">
        <f t="shared" si="1"/>
        <v>0</v>
      </c>
    </row>
    <row r="25" spans="1:6" ht="35.1" customHeight="1" x14ac:dyDescent="0.3">
      <c r="A25" s="93">
        <v>18</v>
      </c>
      <c r="B25" s="88" t="s">
        <v>36</v>
      </c>
      <c r="C25" s="94" t="s">
        <v>0</v>
      </c>
      <c r="D25" s="95">
        <v>17564</v>
      </c>
      <c r="E25" s="121"/>
      <c r="F25" s="91">
        <f t="shared" si="1"/>
        <v>0</v>
      </c>
    </row>
    <row r="26" spans="1:6" ht="35.1" customHeight="1" x14ac:dyDescent="0.3">
      <c r="A26" s="93">
        <v>19</v>
      </c>
      <c r="B26" s="88" t="s">
        <v>10</v>
      </c>
      <c r="C26" s="89" t="s">
        <v>11</v>
      </c>
      <c r="D26" s="104">
        <v>78</v>
      </c>
      <c r="E26" s="121"/>
      <c r="F26" s="91">
        <f t="shared" si="1"/>
        <v>0</v>
      </c>
    </row>
    <row r="27" spans="1:6" ht="35.1" customHeight="1" x14ac:dyDescent="0.3">
      <c r="A27" s="93">
        <v>16</v>
      </c>
      <c r="B27" s="105" t="s">
        <v>205</v>
      </c>
      <c r="C27" s="106" t="s">
        <v>11</v>
      </c>
      <c r="D27" s="107">
        <v>78</v>
      </c>
      <c r="E27" s="121"/>
      <c r="F27" s="108">
        <f>E27*D27</f>
        <v>0</v>
      </c>
    </row>
    <row r="28" spans="1:6" s="103" customFormat="1" ht="35.1" customHeight="1" x14ac:dyDescent="0.3">
      <c r="A28" s="109">
        <v>20</v>
      </c>
      <c r="B28" s="110" t="s">
        <v>142</v>
      </c>
      <c r="C28" s="111" t="s">
        <v>121</v>
      </c>
      <c r="D28" s="112">
        <v>10</v>
      </c>
      <c r="E28" s="122"/>
      <c r="F28" s="113">
        <f t="shared" si="1"/>
        <v>0</v>
      </c>
    </row>
    <row r="29" spans="1:6" ht="8.25" customHeight="1" x14ac:dyDescent="0.3">
      <c r="A29" s="75"/>
      <c r="B29" s="76"/>
      <c r="C29" s="76"/>
      <c r="D29" s="76"/>
      <c r="E29" s="76"/>
      <c r="F29" s="77"/>
    </row>
    <row r="30" spans="1:6" ht="40.5" customHeight="1" x14ac:dyDescent="0.3">
      <c r="A30" s="75"/>
      <c r="B30" s="294" t="s">
        <v>145</v>
      </c>
      <c r="C30" s="294"/>
      <c r="D30" s="114"/>
      <c r="E30" s="115"/>
      <c r="F30" s="116">
        <f>SUM(F9:F28)</f>
        <v>0</v>
      </c>
    </row>
    <row r="31" spans="1:6" ht="7.5" customHeight="1" thickBot="1" x14ac:dyDescent="0.35">
      <c r="A31" s="117"/>
      <c r="B31" s="118"/>
      <c r="C31" s="118"/>
      <c r="D31" s="118"/>
      <c r="E31" s="118"/>
      <c r="F31" s="119"/>
    </row>
  </sheetData>
  <sheetProtection algorithmName="SHA-512" hashValue="+A+VNLEM5HpcHTSJlSVXEPdLEEcBt+hOCARYgwMh3ZQMx49F04bpl1FGvuxmeHxm+xR/WA94rt6umXLpiiWTMw==" saltValue="KPVmWftuMyqGS7yzwJMO4A==" spinCount="100000" sheet="1" objects="1" scenarios="1" selectLockedCells="1"/>
  <mergeCells count="7">
    <mergeCell ref="B30:C30"/>
    <mergeCell ref="A6:F6"/>
    <mergeCell ref="A1:B1"/>
    <mergeCell ref="B3:C3"/>
    <mergeCell ref="D4:F5"/>
    <mergeCell ref="D3:F3"/>
    <mergeCell ref="B2:C2"/>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61"/>
  <sheetViews>
    <sheetView showZeros="0" view="pageBreakPreview" zoomScaleNormal="100" zoomScaleSheetLayoutView="100" workbookViewId="0">
      <selection activeCell="E10" sqref="E10"/>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16384" width="9.109375" style="67"/>
  </cols>
  <sheetData>
    <row r="1" spans="1:6" ht="69.75" customHeight="1" x14ac:dyDescent="0.3">
      <c r="A1" s="298" t="s">
        <v>359</v>
      </c>
      <c r="B1" s="299"/>
      <c r="C1" s="65"/>
      <c r="D1" s="65"/>
      <c r="E1" s="66"/>
      <c r="F1" s="66"/>
    </row>
    <row r="2" spans="1:6" ht="33" customHeight="1" x14ac:dyDescent="0.3">
      <c r="A2" s="15"/>
      <c r="B2" s="64" t="s">
        <v>172</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67.5" customHeight="1" thickBot="1" x14ac:dyDescent="0.35">
      <c r="A6" s="295" t="s">
        <v>123</v>
      </c>
      <c r="B6" s="296"/>
      <c r="C6" s="296"/>
      <c r="D6" s="296"/>
      <c r="E6" s="296"/>
      <c r="F6" s="297"/>
    </row>
    <row r="7" spans="1:6" ht="6.75" customHeight="1" x14ac:dyDescent="0.3">
      <c r="A7" s="75"/>
      <c r="B7" s="76"/>
      <c r="C7" s="76"/>
      <c r="D7" s="76"/>
      <c r="E7" s="76"/>
      <c r="F7" s="77"/>
    </row>
    <row r="8" spans="1:6" ht="34.5" customHeight="1" x14ac:dyDescent="0.3">
      <c r="A8" s="78" t="s">
        <v>17</v>
      </c>
      <c r="B8" s="79" t="s">
        <v>16</v>
      </c>
      <c r="C8" s="80" t="s">
        <v>18</v>
      </c>
      <c r="D8" s="80" t="s">
        <v>19</v>
      </c>
      <c r="E8" s="80" t="s">
        <v>20</v>
      </c>
      <c r="F8" s="81" t="s">
        <v>21</v>
      </c>
    </row>
    <row r="9" spans="1:6" s="219" customFormat="1" ht="44.25" customHeight="1" x14ac:dyDescent="0.3">
      <c r="A9" s="213"/>
      <c r="B9" s="214" t="s">
        <v>178</v>
      </c>
      <c r="C9" s="215"/>
      <c r="D9" s="216"/>
      <c r="E9" s="217"/>
      <c r="F9" s="218">
        <f>F10</f>
        <v>0</v>
      </c>
    </row>
    <row r="10" spans="1:6" ht="82.5" customHeight="1" x14ac:dyDescent="0.3">
      <c r="A10" s="229">
        <v>1</v>
      </c>
      <c r="B10" s="230" t="s">
        <v>319</v>
      </c>
      <c r="C10" s="231" t="s">
        <v>121</v>
      </c>
      <c r="D10" s="236">
        <v>144</v>
      </c>
      <c r="E10" s="235"/>
      <c r="F10" s="233">
        <f t="shared" ref="F10" si="0">ROUND(D10*E10,2)</f>
        <v>0</v>
      </c>
    </row>
    <row r="11" spans="1:6" ht="15" customHeight="1" x14ac:dyDescent="0.3">
      <c r="A11" s="223"/>
      <c r="B11" s="224"/>
      <c r="C11" s="225"/>
      <c r="D11" s="226"/>
      <c r="E11" s="227"/>
      <c r="F11" s="228"/>
    </row>
    <row r="12" spans="1:6" s="219" customFormat="1" ht="38.25" customHeight="1" x14ac:dyDescent="0.3">
      <c r="A12" s="213"/>
      <c r="B12" s="214" t="s">
        <v>179</v>
      </c>
      <c r="C12" s="215"/>
      <c r="D12" s="216"/>
      <c r="E12" s="217"/>
      <c r="F12" s="218">
        <f>ROUND(SUM(F13:F21),2)</f>
        <v>0</v>
      </c>
    </row>
    <row r="13" spans="1:6" ht="36" customHeight="1" x14ac:dyDescent="0.3">
      <c r="A13" s="204">
        <v>1</v>
      </c>
      <c r="B13" s="205" t="s">
        <v>320</v>
      </c>
      <c r="C13" s="206" t="s">
        <v>121</v>
      </c>
      <c r="D13" s="237">
        <v>144</v>
      </c>
      <c r="E13" s="120"/>
      <c r="F13" s="208">
        <f t="shared" ref="F13" si="1">ROUND(D13*E13,2)</f>
        <v>0</v>
      </c>
    </row>
    <row r="14" spans="1:6" ht="36" customHeight="1" x14ac:dyDescent="0.3">
      <c r="A14" s="204">
        <v>3</v>
      </c>
      <c r="B14" s="205" t="s">
        <v>321</v>
      </c>
      <c r="C14" s="206" t="s">
        <v>22</v>
      </c>
      <c r="D14" s="238">
        <v>16</v>
      </c>
      <c r="E14" s="121"/>
      <c r="F14" s="208">
        <f t="shared" ref="F14:F25" si="2">ROUND(D14*E14,2)</f>
        <v>0</v>
      </c>
    </row>
    <row r="15" spans="1:6" ht="36" customHeight="1" x14ac:dyDescent="0.3">
      <c r="A15" s="204">
        <v>4</v>
      </c>
      <c r="B15" s="205" t="s">
        <v>322</v>
      </c>
      <c r="C15" s="206" t="s">
        <v>22</v>
      </c>
      <c r="D15" s="238">
        <v>16</v>
      </c>
      <c r="E15" s="121"/>
      <c r="F15" s="208">
        <f t="shared" si="2"/>
        <v>0</v>
      </c>
    </row>
    <row r="16" spans="1:6" ht="36" customHeight="1" x14ac:dyDescent="0.3">
      <c r="A16" s="204">
        <v>5</v>
      </c>
      <c r="B16" s="205" t="s">
        <v>323</v>
      </c>
      <c r="C16" s="206" t="s">
        <v>22</v>
      </c>
      <c r="D16" s="238">
        <v>8</v>
      </c>
      <c r="E16" s="121"/>
      <c r="F16" s="208">
        <f t="shared" si="2"/>
        <v>0</v>
      </c>
    </row>
    <row r="17" spans="1:6" ht="36" customHeight="1" x14ac:dyDescent="0.3">
      <c r="A17" s="204"/>
      <c r="B17" s="205" t="s">
        <v>324</v>
      </c>
      <c r="C17" s="206" t="s">
        <v>22</v>
      </c>
      <c r="D17" s="238">
        <v>8</v>
      </c>
      <c r="E17" s="121"/>
      <c r="F17" s="208">
        <f t="shared" si="2"/>
        <v>0</v>
      </c>
    </row>
    <row r="18" spans="1:6" ht="36" customHeight="1" x14ac:dyDescent="0.3">
      <c r="A18" s="204"/>
      <c r="B18" s="205" t="s">
        <v>325</v>
      </c>
      <c r="C18" s="206" t="s">
        <v>49</v>
      </c>
      <c r="D18" s="207">
        <v>88.9</v>
      </c>
      <c r="E18" s="121"/>
      <c r="F18" s="208">
        <f t="shared" si="2"/>
        <v>0</v>
      </c>
    </row>
    <row r="19" spans="1:6" ht="36" customHeight="1" x14ac:dyDescent="0.3">
      <c r="A19" s="204"/>
      <c r="B19" s="205" t="s">
        <v>326</v>
      </c>
      <c r="C19" s="206" t="s">
        <v>121</v>
      </c>
      <c r="D19" s="238">
        <v>48</v>
      </c>
      <c r="E19" s="121"/>
      <c r="F19" s="208">
        <f t="shared" si="2"/>
        <v>0</v>
      </c>
    </row>
    <row r="20" spans="1:6" ht="36" customHeight="1" x14ac:dyDescent="0.3">
      <c r="A20" s="204"/>
      <c r="B20" s="205" t="s">
        <v>327</v>
      </c>
      <c r="C20" s="206" t="s">
        <v>0</v>
      </c>
      <c r="D20" s="207">
        <v>873.495</v>
      </c>
      <c r="E20" s="121"/>
      <c r="F20" s="208">
        <f t="shared" si="2"/>
        <v>0</v>
      </c>
    </row>
    <row r="21" spans="1:6" ht="66.75" customHeight="1" x14ac:dyDescent="0.3">
      <c r="A21" s="200"/>
      <c r="B21" s="201" t="s">
        <v>328</v>
      </c>
      <c r="C21" s="202" t="s">
        <v>0</v>
      </c>
      <c r="D21" s="203">
        <v>9870</v>
      </c>
      <c r="E21" s="122"/>
      <c r="F21" s="189">
        <f t="shared" si="2"/>
        <v>0</v>
      </c>
    </row>
    <row r="22" spans="1:6" ht="15" customHeight="1" x14ac:dyDescent="0.3">
      <c r="A22" s="223"/>
      <c r="B22" s="224"/>
      <c r="C22" s="225"/>
      <c r="D22" s="226"/>
      <c r="E22" s="227"/>
      <c r="F22" s="228"/>
    </row>
    <row r="23" spans="1:6" s="219" customFormat="1" ht="38.25" customHeight="1" x14ac:dyDescent="0.3">
      <c r="A23" s="239"/>
      <c r="B23" s="240" t="s">
        <v>180</v>
      </c>
      <c r="C23" s="241"/>
      <c r="D23" s="242"/>
      <c r="E23" s="243"/>
      <c r="F23" s="244">
        <f>ROUND(SUM(F24:F25),2)</f>
        <v>0</v>
      </c>
    </row>
    <row r="24" spans="1:6" ht="37.5" customHeight="1" x14ac:dyDescent="0.3">
      <c r="A24" s="190"/>
      <c r="B24" s="191" t="s">
        <v>329</v>
      </c>
      <c r="C24" s="192" t="s">
        <v>0</v>
      </c>
      <c r="D24" s="193">
        <v>9582</v>
      </c>
      <c r="E24" s="120"/>
      <c r="F24" s="188">
        <f t="shared" si="2"/>
        <v>0</v>
      </c>
    </row>
    <row r="25" spans="1:6" ht="36" customHeight="1" x14ac:dyDescent="0.3">
      <c r="A25" s="200"/>
      <c r="B25" s="201" t="s">
        <v>330</v>
      </c>
      <c r="C25" s="202" t="s">
        <v>0</v>
      </c>
      <c r="D25" s="203">
        <v>9582</v>
      </c>
      <c r="E25" s="122"/>
      <c r="F25" s="189">
        <f t="shared" si="2"/>
        <v>0</v>
      </c>
    </row>
    <row r="26" spans="1:6" ht="8.25" customHeight="1" x14ac:dyDescent="0.3">
      <c r="A26" s="75"/>
      <c r="B26" s="76"/>
      <c r="C26" s="76"/>
      <c r="D26" s="76"/>
      <c r="E26" s="76"/>
      <c r="F26" s="77"/>
    </row>
    <row r="27" spans="1:6" ht="40.5" customHeight="1" x14ac:dyDescent="0.3">
      <c r="A27" s="75"/>
      <c r="B27" s="294" t="s">
        <v>173</v>
      </c>
      <c r="C27" s="294"/>
      <c r="D27" s="294"/>
      <c r="E27" s="294"/>
      <c r="F27" s="116">
        <f>F9+F12+F23</f>
        <v>0</v>
      </c>
    </row>
    <row r="28" spans="1:6" ht="7.5" customHeight="1" thickBot="1" x14ac:dyDescent="0.35">
      <c r="A28" s="117"/>
      <c r="B28" s="118"/>
      <c r="C28" s="118"/>
      <c r="D28" s="118"/>
      <c r="E28" s="118"/>
      <c r="F28" s="119"/>
    </row>
    <row r="29" spans="1:6" ht="15.75" customHeight="1" x14ac:dyDescent="0.3"/>
    <row r="30" spans="1:6" ht="15.75" customHeight="1" x14ac:dyDescent="0.3">
      <c r="E30" s="210"/>
      <c r="F30" s="234"/>
    </row>
    <row r="31" spans="1:6" ht="15.75" customHeight="1" x14ac:dyDescent="0.3">
      <c r="F31" s="211"/>
    </row>
    <row r="32" spans="1:6"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sheetData>
  <sheetProtection algorithmName="SHA-512" hashValue="kI+KRBEE4IrzugT6UzIO1PKXf4/i6+9QWQ8FRuVHPwiXNdFP6M/y4l83s/MXovKE3fARdH0joK/IliCKiDpddw==" saltValue="lXo9f4Edb2wtFW/X4ce+Ww==" spinCount="100000" sheet="1" objects="1" scenarios="1" selectLockedCells="1"/>
  <mergeCells count="7">
    <mergeCell ref="B27:C27"/>
    <mergeCell ref="D27:E27"/>
    <mergeCell ref="A1:B1"/>
    <mergeCell ref="B3:C3"/>
    <mergeCell ref="D4:F5"/>
    <mergeCell ref="A6:F6"/>
    <mergeCell ref="D3:F3"/>
  </mergeCells>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7"/>
  <sheetViews>
    <sheetView showZeros="0" view="pageBreakPreview" zoomScaleNormal="80" zoomScaleSheetLayoutView="100" workbookViewId="0">
      <selection activeCell="E9" sqref="E9"/>
    </sheetView>
  </sheetViews>
  <sheetFormatPr defaultColWidth="9.109375" defaultRowHeight="14.4" x14ac:dyDescent="0.3"/>
  <cols>
    <col min="1" max="1" width="6.5546875" style="182" customWidth="1"/>
    <col min="2" max="2" width="75.5546875" style="182" customWidth="1"/>
    <col min="3" max="3" width="11.5546875" style="182" customWidth="1"/>
    <col min="4" max="4" width="11.109375" style="182" customWidth="1"/>
    <col min="5" max="5" width="13" style="182" customWidth="1"/>
    <col min="6" max="6" width="20" style="182" customWidth="1"/>
    <col min="7" max="16384" width="9.109375" style="182"/>
  </cols>
  <sheetData>
    <row r="1" spans="1:7" ht="69.75" customHeight="1" x14ac:dyDescent="0.3">
      <c r="A1" s="298" t="s">
        <v>359</v>
      </c>
      <c r="B1" s="299"/>
      <c r="C1" s="65"/>
      <c r="D1" s="65"/>
      <c r="E1" s="66"/>
      <c r="F1" s="66"/>
    </row>
    <row r="2" spans="1:7" ht="33" customHeight="1" x14ac:dyDescent="0.3">
      <c r="A2" s="15"/>
      <c r="B2" s="64" t="s">
        <v>143</v>
      </c>
      <c r="C2" s="64"/>
      <c r="D2" s="64"/>
      <c r="E2" s="6"/>
      <c r="F2" s="6"/>
    </row>
    <row r="3" spans="1:7" ht="62.25" customHeight="1" x14ac:dyDescent="0.3">
      <c r="A3" s="126"/>
      <c r="B3" s="265" t="s">
        <v>357</v>
      </c>
      <c r="C3" s="265"/>
      <c r="D3" s="302" t="s">
        <v>161</v>
      </c>
      <c r="E3" s="302"/>
      <c r="F3" s="302"/>
    </row>
    <row r="4" spans="1:7" ht="15.75" customHeight="1" x14ac:dyDescent="0.3">
      <c r="A4" s="76"/>
      <c r="B4" s="72" t="s">
        <v>160</v>
      </c>
      <c r="C4" s="72"/>
      <c r="D4" s="303" t="s">
        <v>24</v>
      </c>
      <c r="E4" s="303"/>
      <c r="F4" s="303"/>
    </row>
    <row r="5" spans="1:7" ht="15.75" customHeight="1" thickBot="1" x14ac:dyDescent="0.35">
      <c r="A5" s="76"/>
      <c r="B5" s="74" t="s">
        <v>159</v>
      </c>
      <c r="C5" s="127"/>
      <c r="D5" s="301"/>
      <c r="E5" s="301"/>
      <c r="F5" s="301"/>
    </row>
    <row r="6" spans="1:7" ht="39.75" customHeight="1" thickBot="1" x14ac:dyDescent="0.35">
      <c r="A6" s="319" t="s">
        <v>188</v>
      </c>
      <c r="B6" s="320"/>
      <c r="C6" s="320"/>
      <c r="D6" s="320"/>
      <c r="E6" s="320"/>
      <c r="F6" s="321"/>
    </row>
    <row r="7" spans="1:7" ht="6.75" customHeight="1" x14ac:dyDescent="0.3">
      <c r="A7" s="75"/>
      <c r="B7" s="76"/>
      <c r="C7" s="76"/>
      <c r="D7" s="76"/>
      <c r="E7" s="76"/>
      <c r="F7" s="77"/>
    </row>
    <row r="8" spans="1:7" ht="34.5" customHeight="1" x14ac:dyDescent="0.3">
      <c r="A8" s="78" t="s">
        <v>17</v>
      </c>
      <c r="B8" s="79" t="s">
        <v>16</v>
      </c>
      <c r="C8" s="80" t="s">
        <v>18</v>
      </c>
      <c r="D8" s="80" t="s">
        <v>19</v>
      </c>
      <c r="E8" s="80" t="s">
        <v>20</v>
      </c>
      <c r="F8" s="81" t="s">
        <v>21</v>
      </c>
    </row>
    <row r="9" spans="1:7" ht="63" customHeight="1" x14ac:dyDescent="0.3">
      <c r="A9" s="160">
        <v>1</v>
      </c>
      <c r="B9" s="245" t="s">
        <v>331</v>
      </c>
      <c r="C9" s="246" t="s">
        <v>121</v>
      </c>
      <c r="D9" s="247">
        <v>948</v>
      </c>
      <c r="E9" s="120"/>
      <c r="F9" s="248">
        <f>ROUND(D9*E9,2)</f>
        <v>0</v>
      </c>
      <c r="G9" s="67"/>
    </row>
    <row r="10" spans="1:7" ht="63" customHeight="1" x14ac:dyDescent="0.3">
      <c r="A10" s="87">
        <v>2</v>
      </c>
      <c r="B10" s="249" t="s">
        <v>332</v>
      </c>
      <c r="C10" s="250" t="s">
        <v>121</v>
      </c>
      <c r="D10" s="251">
        <v>107</v>
      </c>
      <c r="E10" s="121"/>
      <c r="F10" s="252">
        <f>ROUND(D10*E10,2)</f>
        <v>0</v>
      </c>
      <c r="G10" s="67"/>
    </row>
    <row r="11" spans="1:7" ht="63" customHeight="1" x14ac:dyDescent="0.3">
      <c r="A11" s="87">
        <v>3</v>
      </c>
      <c r="B11" s="249" t="s">
        <v>333</v>
      </c>
      <c r="C11" s="250" t="s">
        <v>121</v>
      </c>
      <c r="D11" s="251">
        <v>27</v>
      </c>
      <c r="E11" s="121"/>
      <c r="F11" s="252">
        <f t="shared" ref="F11:F24" si="0">ROUND(D11*E11,2)</f>
        <v>0</v>
      </c>
      <c r="G11" s="67"/>
    </row>
    <row r="12" spans="1:7" ht="63" customHeight="1" x14ac:dyDescent="0.3">
      <c r="A12" s="87">
        <v>4</v>
      </c>
      <c r="B12" s="249" t="s">
        <v>334</v>
      </c>
      <c r="C12" s="250" t="s">
        <v>121</v>
      </c>
      <c r="D12" s="251">
        <v>4</v>
      </c>
      <c r="E12" s="121"/>
      <c r="F12" s="252">
        <f t="shared" si="0"/>
        <v>0</v>
      </c>
      <c r="G12" s="67"/>
    </row>
    <row r="13" spans="1:7" ht="63" customHeight="1" x14ac:dyDescent="0.3">
      <c r="A13" s="87">
        <v>5</v>
      </c>
      <c r="B13" s="249" t="s">
        <v>335</v>
      </c>
      <c r="C13" s="250" t="s">
        <v>121</v>
      </c>
      <c r="D13" s="251">
        <v>5</v>
      </c>
      <c r="E13" s="121"/>
      <c r="F13" s="252">
        <f t="shared" si="0"/>
        <v>0</v>
      </c>
      <c r="G13" s="67"/>
    </row>
    <row r="14" spans="1:7" ht="63" customHeight="1" x14ac:dyDescent="0.3">
      <c r="A14" s="87">
        <v>6</v>
      </c>
      <c r="B14" s="249" t="s">
        <v>336</v>
      </c>
      <c r="C14" s="250" t="s">
        <v>0</v>
      </c>
      <c r="D14" s="251">
        <v>7354</v>
      </c>
      <c r="E14" s="121"/>
      <c r="F14" s="252">
        <f t="shared" si="0"/>
        <v>0</v>
      </c>
      <c r="G14" s="67"/>
    </row>
    <row r="15" spans="1:7" ht="63" customHeight="1" x14ac:dyDescent="0.3">
      <c r="A15" s="87">
        <v>7</v>
      </c>
      <c r="B15" s="249" t="s">
        <v>337</v>
      </c>
      <c r="C15" s="250" t="s">
        <v>0</v>
      </c>
      <c r="D15" s="251">
        <v>62190</v>
      </c>
      <c r="E15" s="121"/>
      <c r="F15" s="252">
        <f t="shared" si="0"/>
        <v>0</v>
      </c>
      <c r="G15" s="67"/>
    </row>
    <row r="16" spans="1:7" ht="63" customHeight="1" x14ac:dyDescent="0.3">
      <c r="A16" s="87">
        <v>8</v>
      </c>
      <c r="B16" s="249" t="s">
        <v>338</v>
      </c>
      <c r="C16" s="250" t="s">
        <v>0</v>
      </c>
      <c r="D16" s="251">
        <v>48070</v>
      </c>
      <c r="E16" s="121"/>
      <c r="F16" s="252">
        <f t="shared" si="0"/>
        <v>0</v>
      </c>
      <c r="G16" s="67"/>
    </row>
    <row r="17" spans="1:7" ht="51" customHeight="1" x14ac:dyDescent="0.3">
      <c r="A17" s="87">
        <v>9</v>
      </c>
      <c r="B17" s="249" t="s">
        <v>352</v>
      </c>
      <c r="C17" s="250" t="s">
        <v>0</v>
      </c>
      <c r="D17" s="251">
        <v>117614</v>
      </c>
      <c r="E17" s="121"/>
      <c r="F17" s="252">
        <f t="shared" si="0"/>
        <v>0</v>
      </c>
      <c r="G17" s="67"/>
    </row>
    <row r="18" spans="1:7" ht="49.5" customHeight="1" x14ac:dyDescent="0.3">
      <c r="A18" s="87">
        <v>10</v>
      </c>
      <c r="B18" s="249" t="s">
        <v>351</v>
      </c>
      <c r="C18" s="250" t="s">
        <v>121</v>
      </c>
      <c r="D18" s="251">
        <v>1091</v>
      </c>
      <c r="E18" s="121"/>
      <c r="F18" s="252">
        <f t="shared" si="0"/>
        <v>0</v>
      </c>
      <c r="G18" s="67"/>
    </row>
    <row r="19" spans="1:7" ht="34.5" customHeight="1" x14ac:dyDescent="0.3">
      <c r="A19" s="87">
        <v>11</v>
      </c>
      <c r="B19" s="249" t="s">
        <v>339</v>
      </c>
      <c r="C19" s="250" t="s">
        <v>121</v>
      </c>
      <c r="D19" s="251">
        <v>948</v>
      </c>
      <c r="E19" s="121"/>
      <c r="F19" s="252">
        <f t="shared" si="0"/>
        <v>0</v>
      </c>
      <c r="G19" s="67"/>
    </row>
    <row r="20" spans="1:7" ht="34.5" customHeight="1" x14ac:dyDescent="0.3">
      <c r="A20" s="87">
        <v>12</v>
      </c>
      <c r="B20" s="249" t="s">
        <v>340</v>
      </c>
      <c r="C20" s="250" t="s">
        <v>121</v>
      </c>
      <c r="D20" s="251">
        <v>107</v>
      </c>
      <c r="E20" s="121"/>
      <c r="F20" s="252">
        <f t="shared" si="0"/>
        <v>0</v>
      </c>
      <c r="G20" s="67"/>
    </row>
    <row r="21" spans="1:7" ht="34.5" customHeight="1" x14ac:dyDescent="0.3">
      <c r="A21" s="87">
        <v>13</v>
      </c>
      <c r="B21" s="249" t="s">
        <v>341</v>
      </c>
      <c r="C21" s="250" t="s">
        <v>121</v>
      </c>
      <c r="D21" s="251">
        <v>27</v>
      </c>
      <c r="E21" s="121"/>
      <c r="F21" s="252">
        <f t="shared" si="0"/>
        <v>0</v>
      </c>
      <c r="G21" s="67"/>
    </row>
    <row r="22" spans="1:7" ht="34.5" customHeight="1" x14ac:dyDescent="0.3">
      <c r="A22" s="87">
        <v>14</v>
      </c>
      <c r="B22" s="249" t="s">
        <v>342</v>
      </c>
      <c r="C22" s="250" t="s">
        <v>121</v>
      </c>
      <c r="D22" s="251">
        <v>4</v>
      </c>
      <c r="E22" s="121"/>
      <c r="F22" s="252">
        <f t="shared" si="0"/>
        <v>0</v>
      </c>
      <c r="G22" s="67"/>
    </row>
    <row r="23" spans="1:7" ht="34.5" customHeight="1" x14ac:dyDescent="0.3">
      <c r="A23" s="87">
        <v>15</v>
      </c>
      <c r="B23" s="249" t="s">
        <v>343</v>
      </c>
      <c r="C23" s="250" t="s">
        <v>121</v>
      </c>
      <c r="D23" s="251">
        <v>5</v>
      </c>
      <c r="E23" s="121"/>
      <c r="F23" s="252">
        <f t="shared" si="0"/>
        <v>0</v>
      </c>
      <c r="G23" s="67"/>
    </row>
    <row r="24" spans="1:7" ht="63" customHeight="1" x14ac:dyDescent="0.3">
      <c r="A24" s="109">
        <v>16</v>
      </c>
      <c r="B24" s="253" t="s">
        <v>344</v>
      </c>
      <c r="C24" s="254" t="s">
        <v>0</v>
      </c>
      <c r="D24" s="255">
        <v>16466</v>
      </c>
      <c r="E24" s="122"/>
      <c r="F24" s="256">
        <f t="shared" si="0"/>
        <v>0</v>
      </c>
      <c r="G24" s="67"/>
    </row>
    <row r="25" spans="1:7" s="67" customFormat="1" ht="8.25" customHeight="1" x14ac:dyDescent="0.3">
      <c r="A25" s="75"/>
      <c r="B25" s="76"/>
      <c r="C25" s="76"/>
      <c r="D25" s="76"/>
      <c r="E25" s="76"/>
      <c r="F25" s="77"/>
    </row>
    <row r="26" spans="1:7" s="67" customFormat="1" ht="40.5" customHeight="1" x14ac:dyDescent="0.3">
      <c r="A26" s="75"/>
      <c r="B26" s="294" t="s">
        <v>144</v>
      </c>
      <c r="C26" s="294"/>
      <c r="D26" s="294"/>
      <c r="E26" s="294"/>
      <c r="F26" s="116">
        <f>SUM(F9:F24)</f>
        <v>0</v>
      </c>
    </row>
    <row r="27" spans="1:7" s="67" customFormat="1" ht="7.5" customHeight="1" thickBot="1" x14ac:dyDescent="0.35">
      <c r="A27" s="117"/>
      <c r="B27" s="118"/>
      <c r="C27" s="118"/>
      <c r="D27" s="118"/>
      <c r="E27" s="118"/>
      <c r="F27" s="119"/>
    </row>
  </sheetData>
  <sheetProtection algorithmName="SHA-512" hashValue="OThhipW5NA1Ua0oSCvON5v5UTbxse61U+tBP7D7ChgF9bZ4XOw83RCEBw08czeAdAVWnPpsBbzQgV+b2nrdT5Q==" saltValue="WVdLqCcJPBnY3qoSqmsaeQ==" spinCount="100000" sheet="1" objects="1" scenarios="1" selectLockedCells="1"/>
  <mergeCells count="7">
    <mergeCell ref="B26:C26"/>
    <mergeCell ref="D26:E26"/>
    <mergeCell ref="A1:B1"/>
    <mergeCell ref="B3:C3"/>
    <mergeCell ref="D4:F5"/>
    <mergeCell ref="A6:F6"/>
    <mergeCell ref="D3:F3"/>
  </mergeCells>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9"/>
  <sheetViews>
    <sheetView showZeros="0" view="pageBreakPreview" zoomScaleNormal="100" zoomScaleSheetLayoutView="100" workbookViewId="0">
      <selection activeCell="E9" sqref="E9"/>
    </sheetView>
  </sheetViews>
  <sheetFormatPr defaultColWidth="9.109375" defaultRowHeight="15.6" x14ac:dyDescent="0.3"/>
  <cols>
    <col min="1" max="1" width="7.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2"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82</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92</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5.25" customHeight="1" x14ac:dyDescent="0.3">
      <c r="A9" s="93">
        <v>1</v>
      </c>
      <c r="B9" s="88" t="s">
        <v>70</v>
      </c>
      <c r="C9" s="94" t="s">
        <v>122</v>
      </c>
      <c r="D9" s="95">
        <v>6035</v>
      </c>
      <c r="E9" s="120"/>
      <c r="F9" s="91">
        <f t="shared" ref="F9:F16" si="0">E9*D9</f>
        <v>0</v>
      </c>
    </row>
    <row r="10" spans="1:6" ht="35.25" customHeight="1" x14ac:dyDescent="0.3">
      <c r="A10" s="93">
        <v>2</v>
      </c>
      <c r="B10" s="88" t="s">
        <v>71</v>
      </c>
      <c r="C10" s="94" t="s">
        <v>122</v>
      </c>
      <c r="D10" s="128">
        <v>304</v>
      </c>
      <c r="E10" s="121"/>
      <c r="F10" s="91">
        <f t="shared" si="0"/>
        <v>0</v>
      </c>
    </row>
    <row r="11" spans="1:6" ht="35.25" customHeight="1" x14ac:dyDescent="0.3">
      <c r="A11" s="93">
        <v>3</v>
      </c>
      <c r="B11" s="88" t="s">
        <v>26</v>
      </c>
      <c r="C11" s="94" t="s">
        <v>49</v>
      </c>
      <c r="D11" s="128">
        <v>9.1609999999999996</v>
      </c>
      <c r="E11" s="121"/>
      <c r="F11" s="91">
        <f t="shared" si="0"/>
        <v>0</v>
      </c>
    </row>
    <row r="12" spans="1:6" ht="35.25" customHeight="1" x14ac:dyDescent="0.3">
      <c r="A12" s="93">
        <v>4</v>
      </c>
      <c r="B12" s="88" t="s">
        <v>27</v>
      </c>
      <c r="C12" s="94" t="s">
        <v>49</v>
      </c>
      <c r="D12" s="128">
        <v>283.31799999999998</v>
      </c>
      <c r="E12" s="121"/>
      <c r="F12" s="91">
        <f t="shared" si="0"/>
        <v>0</v>
      </c>
    </row>
    <row r="13" spans="1:6" ht="35.25" customHeight="1" x14ac:dyDescent="0.3">
      <c r="A13" s="93">
        <v>5</v>
      </c>
      <c r="B13" s="88" t="s">
        <v>28</v>
      </c>
      <c r="C13" s="89" t="s">
        <v>146</v>
      </c>
      <c r="D13" s="104">
        <v>78</v>
      </c>
      <c r="E13" s="121"/>
      <c r="F13" s="91">
        <f t="shared" si="0"/>
        <v>0</v>
      </c>
    </row>
    <row r="14" spans="1:6" ht="35.25" customHeight="1" x14ac:dyDescent="0.3">
      <c r="A14" s="93">
        <v>6</v>
      </c>
      <c r="B14" s="88" t="s">
        <v>29</v>
      </c>
      <c r="C14" s="98" t="s">
        <v>121</v>
      </c>
      <c r="D14" s="104">
        <v>312</v>
      </c>
      <c r="E14" s="121"/>
      <c r="F14" s="91">
        <f t="shared" si="0"/>
        <v>0</v>
      </c>
    </row>
    <row r="15" spans="1:6" ht="35.25" customHeight="1" x14ac:dyDescent="0.3">
      <c r="A15" s="93">
        <v>7</v>
      </c>
      <c r="B15" s="88" t="s">
        <v>1</v>
      </c>
      <c r="C15" s="98" t="s">
        <v>50</v>
      </c>
      <c r="D15" s="104">
        <v>78</v>
      </c>
      <c r="E15" s="121"/>
      <c r="F15" s="91">
        <f>E15*D15</f>
        <v>0</v>
      </c>
    </row>
    <row r="16" spans="1:6" s="103" customFormat="1" ht="35.25" customHeight="1" x14ac:dyDescent="0.3">
      <c r="A16" s="129">
        <v>8</v>
      </c>
      <c r="B16" s="110" t="s">
        <v>142</v>
      </c>
      <c r="C16" s="111" t="s">
        <v>121</v>
      </c>
      <c r="D16" s="112">
        <v>10</v>
      </c>
      <c r="E16" s="122"/>
      <c r="F16" s="113">
        <f t="shared" si="0"/>
        <v>0</v>
      </c>
    </row>
    <row r="17" spans="1:6" ht="8.25" customHeight="1" x14ac:dyDescent="0.3">
      <c r="A17" s="75"/>
      <c r="B17" s="76"/>
      <c r="C17" s="76"/>
      <c r="D17" s="76"/>
      <c r="E17" s="76"/>
      <c r="F17" s="77"/>
    </row>
    <row r="18" spans="1:6" ht="40.5" customHeight="1" x14ac:dyDescent="0.3">
      <c r="A18" s="75"/>
      <c r="B18" s="294" t="s">
        <v>72</v>
      </c>
      <c r="C18" s="294"/>
      <c r="D18" s="294"/>
      <c r="E18" s="294"/>
      <c r="F18" s="116">
        <f>SUM(F9:F16)</f>
        <v>0</v>
      </c>
    </row>
    <row r="19" spans="1:6" ht="7.5" customHeight="1" thickBot="1" x14ac:dyDescent="0.35">
      <c r="A19" s="117"/>
      <c r="B19" s="118"/>
      <c r="C19" s="118"/>
      <c r="D19" s="118"/>
      <c r="E19" s="118"/>
      <c r="F19" s="119"/>
    </row>
  </sheetData>
  <sheetProtection algorithmName="SHA-512" hashValue="qoGe/Ic7bi2dIMdpmzHHsNP8HKML8fnohuBmObE9TP/WPVhcxxyecIiekSm68JCpi7uzCkj1Kokw9FYhWFqpUA==" saltValue="vkBAk+rxCe+8Xhp0I4nDcg==" spinCount="100000" sheet="1" objects="1" scenarios="1" selectLockedCells="1"/>
  <mergeCells count="7">
    <mergeCell ref="A1:B1"/>
    <mergeCell ref="A6:F6"/>
    <mergeCell ref="B18:C18"/>
    <mergeCell ref="B3:C3"/>
    <mergeCell ref="D4:F5"/>
    <mergeCell ref="D18:E18"/>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13"/>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2.10937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81</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91</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6.75" customHeight="1" x14ac:dyDescent="0.3">
      <c r="A9" s="93">
        <v>1</v>
      </c>
      <c r="B9" s="88" t="s">
        <v>73</v>
      </c>
      <c r="C9" s="94" t="s">
        <v>49</v>
      </c>
      <c r="D9" s="95">
        <v>2132.8910000000001</v>
      </c>
      <c r="E9" s="120"/>
      <c r="F9" s="86">
        <f>ROUND(E9*D9,2)</f>
        <v>0</v>
      </c>
    </row>
    <row r="10" spans="1:6" ht="36.75" customHeight="1" x14ac:dyDescent="0.3">
      <c r="A10" s="130">
        <v>2</v>
      </c>
      <c r="B10" s="131" t="s">
        <v>74</v>
      </c>
      <c r="C10" s="132" t="s">
        <v>146</v>
      </c>
      <c r="D10" s="133">
        <v>78</v>
      </c>
      <c r="E10" s="122"/>
      <c r="F10" s="134">
        <f>ROUND(E10*D10,2)</f>
        <v>0</v>
      </c>
    </row>
    <row r="11" spans="1:6" ht="8.25" customHeight="1" x14ac:dyDescent="0.3">
      <c r="A11" s="75"/>
      <c r="B11" s="76"/>
      <c r="C11" s="76"/>
      <c r="D11" s="76"/>
      <c r="E11" s="76"/>
      <c r="F11" s="77"/>
    </row>
    <row r="12" spans="1:6" ht="40.5" customHeight="1" x14ac:dyDescent="0.3">
      <c r="A12" s="75"/>
      <c r="B12" s="294" t="s">
        <v>75</v>
      </c>
      <c r="C12" s="294"/>
      <c r="D12" s="294"/>
      <c r="E12" s="294"/>
      <c r="F12" s="116">
        <f>SUM(F9:F10)</f>
        <v>0</v>
      </c>
    </row>
    <row r="13" spans="1:6" ht="7.5" customHeight="1" thickBot="1" x14ac:dyDescent="0.35">
      <c r="A13" s="117"/>
      <c r="B13" s="118"/>
      <c r="C13" s="118"/>
      <c r="D13" s="118"/>
      <c r="E13" s="118"/>
      <c r="F13" s="119"/>
    </row>
  </sheetData>
  <sheetProtection algorithmName="SHA-512" hashValue="eOQo/m8mGTI4cytKi2+2d3PGoE1yl46tpUj8hLH8RxMZNXWl70wiCmNK9blUJ8Qti7kJWPka+AjdHxWypeXiQw==" saltValue="U0Cc+tA2s6I95yx5E94y+g==" spinCount="100000" sheet="1" objects="1" scenarios="1" selectLockedCells="1"/>
  <mergeCells count="7">
    <mergeCell ref="B12:C12"/>
    <mergeCell ref="A1:B1"/>
    <mergeCell ref="B3:C3"/>
    <mergeCell ref="A6:F6"/>
    <mergeCell ref="D4:F5"/>
    <mergeCell ref="D12:E12"/>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3"/>
  <sheetViews>
    <sheetView showZeros="0" view="pageBreakPreview" zoomScaleNormal="75"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1.554687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67</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90</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7.5" customHeight="1" x14ac:dyDescent="0.3">
      <c r="A9" s="93">
        <v>1</v>
      </c>
      <c r="B9" s="88" t="s">
        <v>206</v>
      </c>
      <c r="C9" s="94" t="s">
        <v>49</v>
      </c>
      <c r="D9" s="95">
        <v>2132.8910000000001</v>
      </c>
      <c r="E9" s="120"/>
      <c r="F9" s="86">
        <f>ROUND(E9*D9,2)</f>
        <v>0</v>
      </c>
    </row>
    <row r="10" spans="1:6" ht="37.5" customHeight="1" x14ac:dyDescent="0.3">
      <c r="A10" s="109">
        <v>2</v>
      </c>
      <c r="B10" s="131" t="s">
        <v>207</v>
      </c>
      <c r="C10" s="132" t="s">
        <v>146</v>
      </c>
      <c r="D10" s="133">
        <v>78</v>
      </c>
      <c r="E10" s="122"/>
      <c r="F10" s="134">
        <f>ROUND(E10*D10,2)</f>
        <v>0</v>
      </c>
    </row>
    <row r="11" spans="1:6" ht="6.75" customHeight="1" x14ac:dyDescent="0.3">
      <c r="A11" s="75"/>
      <c r="B11" s="76"/>
      <c r="C11" s="76"/>
      <c r="D11" s="76"/>
      <c r="E11" s="76"/>
      <c r="F11" s="77"/>
    </row>
    <row r="12" spans="1:6" ht="40.5" customHeight="1" x14ac:dyDescent="0.3">
      <c r="A12" s="75"/>
      <c r="B12" s="294" t="s">
        <v>76</v>
      </c>
      <c r="C12" s="294"/>
      <c r="D12" s="294"/>
      <c r="E12" s="294"/>
      <c r="F12" s="116">
        <f>SUM(F9:F10)</f>
        <v>0</v>
      </c>
    </row>
    <row r="13" spans="1:6" ht="7.5" customHeight="1" thickBot="1" x14ac:dyDescent="0.35">
      <c r="A13" s="117"/>
      <c r="B13" s="118"/>
      <c r="C13" s="118"/>
      <c r="D13" s="118"/>
      <c r="E13" s="118"/>
      <c r="F13" s="119"/>
    </row>
  </sheetData>
  <sheetProtection algorithmName="SHA-512" hashValue="oPPbhexSs2H7fqj061csO1qEDDipXATnm5I5uqiSTUf6mPNxyNTGhr5RCtfwpClS1L5EWeEyDg1EfGD0e86kmA==" saltValue="N7ZvoBCvW1kgvmyAT5yR6Q==" spinCount="100000" sheet="1" objects="1" scenarios="1" selectLockedCells="1"/>
  <mergeCells count="7">
    <mergeCell ref="A1:B1"/>
    <mergeCell ref="A6:F6"/>
    <mergeCell ref="B12:C12"/>
    <mergeCell ref="B3:C3"/>
    <mergeCell ref="D4:F5"/>
    <mergeCell ref="D12:E12"/>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27"/>
  <sheetViews>
    <sheetView showZeros="0" view="pageBreakPreview" zoomScaleNormal="75"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16384" width="9.109375" style="67"/>
  </cols>
  <sheetData>
    <row r="1" spans="1:6" ht="69.75" customHeight="1" x14ac:dyDescent="0.3">
      <c r="A1" s="298" t="s">
        <v>359</v>
      </c>
      <c r="B1" s="299"/>
      <c r="C1" s="65"/>
      <c r="D1" s="65"/>
      <c r="E1" s="66"/>
      <c r="F1" s="66"/>
    </row>
    <row r="2" spans="1:6" ht="33" customHeight="1" x14ac:dyDescent="0.3">
      <c r="A2" s="15"/>
      <c r="B2" s="64" t="s">
        <v>98</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78</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5.1" customHeight="1" x14ac:dyDescent="0.3">
      <c r="A9" s="135">
        <v>1</v>
      </c>
      <c r="B9" s="83" t="s">
        <v>208</v>
      </c>
      <c r="C9" s="136" t="s">
        <v>49</v>
      </c>
      <c r="D9" s="137">
        <v>438</v>
      </c>
      <c r="E9" s="120"/>
      <c r="F9" s="86">
        <f>ROUND(E9*D9,2)</f>
        <v>0</v>
      </c>
    </row>
    <row r="10" spans="1:6" s="103" customFormat="1" ht="35.1" customHeight="1" x14ac:dyDescent="0.3">
      <c r="A10" s="138">
        <v>2</v>
      </c>
      <c r="B10" s="97" t="s">
        <v>209</v>
      </c>
      <c r="C10" s="139" t="s">
        <v>52</v>
      </c>
      <c r="D10" s="140">
        <v>27.5</v>
      </c>
      <c r="E10" s="121"/>
      <c r="F10" s="141">
        <f>ROUND(E10*D10,2)</f>
        <v>0</v>
      </c>
    </row>
    <row r="11" spans="1:6" ht="35.1" customHeight="1" x14ac:dyDescent="0.3">
      <c r="A11" s="142">
        <v>3</v>
      </c>
      <c r="B11" s="97" t="s">
        <v>210</v>
      </c>
      <c r="C11" s="139" t="s">
        <v>147</v>
      </c>
      <c r="D11" s="143">
        <v>24.5</v>
      </c>
      <c r="E11" s="121"/>
      <c r="F11" s="141">
        <f t="shared" ref="F11:F24" si="0">ROUND(E11*D11,2)</f>
        <v>0</v>
      </c>
    </row>
    <row r="12" spans="1:6" ht="35.1" customHeight="1" x14ac:dyDescent="0.3">
      <c r="A12" s="142">
        <v>4</v>
      </c>
      <c r="B12" s="97" t="s">
        <v>211</v>
      </c>
      <c r="C12" s="139" t="s">
        <v>147</v>
      </c>
      <c r="D12" s="144">
        <v>54</v>
      </c>
      <c r="E12" s="121"/>
      <c r="F12" s="141">
        <f t="shared" si="0"/>
        <v>0</v>
      </c>
    </row>
    <row r="13" spans="1:6" ht="35.1" customHeight="1" x14ac:dyDescent="0.3">
      <c r="A13" s="138">
        <v>5</v>
      </c>
      <c r="B13" s="97" t="s">
        <v>212</v>
      </c>
      <c r="C13" s="89" t="s">
        <v>121</v>
      </c>
      <c r="D13" s="145">
        <v>1960</v>
      </c>
      <c r="E13" s="121"/>
      <c r="F13" s="141">
        <f>ROUND(E13*D13,2)</f>
        <v>0</v>
      </c>
    </row>
    <row r="14" spans="1:6" ht="35.1" customHeight="1" x14ac:dyDescent="0.3">
      <c r="A14" s="142">
        <v>6</v>
      </c>
      <c r="B14" s="146" t="s">
        <v>213</v>
      </c>
      <c r="C14" s="89" t="s">
        <v>121</v>
      </c>
      <c r="D14" s="147">
        <f>D11*3</f>
        <v>73.5</v>
      </c>
      <c r="E14" s="121"/>
      <c r="F14" s="141">
        <f>ROUND(E14*D14,2)</f>
        <v>0</v>
      </c>
    </row>
    <row r="15" spans="1:6" s="103" customFormat="1" ht="35.1" customHeight="1" x14ac:dyDescent="0.3">
      <c r="A15" s="142">
        <v>7</v>
      </c>
      <c r="B15" s="97" t="s">
        <v>214</v>
      </c>
      <c r="C15" s="89" t="s">
        <v>121</v>
      </c>
      <c r="D15" s="145">
        <v>3</v>
      </c>
      <c r="E15" s="121"/>
      <c r="F15" s="141">
        <f>ROUND(E15*D15,2)</f>
        <v>0</v>
      </c>
    </row>
    <row r="16" spans="1:6" ht="35.1" customHeight="1" x14ac:dyDescent="0.3">
      <c r="A16" s="138">
        <v>8</v>
      </c>
      <c r="B16" s="88" t="s">
        <v>215</v>
      </c>
      <c r="C16" s="89" t="s">
        <v>121</v>
      </c>
      <c r="D16" s="104">
        <v>4</v>
      </c>
      <c r="E16" s="121"/>
      <c r="F16" s="91">
        <f t="shared" si="0"/>
        <v>0</v>
      </c>
    </row>
    <row r="17" spans="1:6" ht="35.1" customHeight="1" x14ac:dyDescent="0.3">
      <c r="A17" s="142">
        <v>9</v>
      </c>
      <c r="B17" s="88" t="s">
        <v>216</v>
      </c>
      <c r="C17" s="89" t="s">
        <v>121</v>
      </c>
      <c r="D17" s="104">
        <v>15</v>
      </c>
      <c r="E17" s="121"/>
      <c r="F17" s="91">
        <f t="shared" si="0"/>
        <v>0</v>
      </c>
    </row>
    <row r="18" spans="1:6" ht="35.1" customHeight="1" x14ac:dyDescent="0.3">
      <c r="A18" s="142">
        <v>10</v>
      </c>
      <c r="B18" s="88" t="s">
        <v>217</v>
      </c>
      <c r="C18" s="89" t="s">
        <v>121</v>
      </c>
      <c r="D18" s="104">
        <v>6</v>
      </c>
      <c r="E18" s="121"/>
      <c r="F18" s="91">
        <f t="shared" si="0"/>
        <v>0</v>
      </c>
    </row>
    <row r="19" spans="1:6" ht="35.1" customHeight="1" x14ac:dyDescent="0.3">
      <c r="A19" s="138">
        <v>11</v>
      </c>
      <c r="B19" s="88" t="s">
        <v>218</v>
      </c>
      <c r="C19" s="89" t="s">
        <v>121</v>
      </c>
      <c r="D19" s="104">
        <v>17</v>
      </c>
      <c r="E19" s="121"/>
      <c r="F19" s="91">
        <f t="shared" si="0"/>
        <v>0</v>
      </c>
    </row>
    <row r="20" spans="1:6" ht="35.25" customHeight="1" x14ac:dyDescent="0.3">
      <c r="A20" s="142">
        <v>12</v>
      </c>
      <c r="B20" s="88" t="s">
        <v>219</v>
      </c>
      <c r="C20" s="89" t="s">
        <v>121</v>
      </c>
      <c r="D20" s="104">
        <v>3</v>
      </c>
      <c r="E20" s="121"/>
      <c r="F20" s="91">
        <f t="shared" si="0"/>
        <v>0</v>
      </c>
    </row>
    <row r="21" spans="1:6" ht="35.25" customHeight="1" x14ac:dyDescent="0.3">
      <c r="A21" s="142">
        <v>13</v>
      </c>
      <c r="B21" s="88" t="s">
        <v>220</v>
      </c>
      <c r="C21" s="89" t="s">
        <v>181</v>
      </c>
      <c r="D21" s="104">
        <v>1</v>
      </c>
      <c r="E21" s="121"/>
      <c r="F21" s="91">
        <f t="shared" ref="F21" si="1">ROUND(E21*D21,2)</f>
        <v>0</v>
      </c>
    </row>
    <row r="22" spans="1:6" ht="35.1" customHeight="1" x14ac:dyDescent="0.3">
      <c r="A22" s="138">
        <v>14</v>
      </c>
      <c r="B22" s="97" t="s">
        <v>221</v>
      </c>
      <c r="C22" s="148" t="s">
        <v>50</v>
      </c>
      <c r="D22" s="149">
        <v>25</v>
      </c>
      <c r="E22" s="121"/>
      <c r="F22" s="91">
        <f t="shared" si="0"/>
        <v>0</v>
      </c>
    </row>
    <row r="23" spans="1:6" ht="35.1" customHeight="1" x14ac:dyDescent="0.3">
      <c r="A23" s="142">
        <v>15</v>
      </c>
      <c r="B23" s="88" t="s">
        <v>222</v>
      </c>
      <c r="C23" s="89" t="s">
        <v>147</v>
      </c>
      <c r="D23" s="104">
        <v>8</v>
      </c>
      <c r="E23" s="121"/>
      <c r="F23" s="91">
        <f t="shared" si="0"/>
        <v>0</v>
      </c>
    </row>
    <row r="24" spans="1:6" ht="35.1" customHeight="1" x14ac:dyDescent="0.3">
      <c r="A24" s="130">
        <v>16</v>
      </c>
      <c r="B24" s="131" t="s">
        <v>223</v>
      </c>
      <c r="C24" s="150" t="s">
        <v>50</v>
      </c>
      <c r="D24" s="133">
        <v>1</v>
      </c>
      <c r="E24" s="122"/>
      <c r="F24" s="134">
        <f t="shared" si="0"/>
        <v>0</v>
      </c>
    </row>
    <row r="25" spans="1:6" ht="9" customHeight="1" x14ac:dyDescent="0.3">
      <c r="A25" s="135"/>
      <c r="B25" s="151"/>
      <c r="C25" s="152"/>
      <c r="D25" s="153"/>
      <c r="E25" s="76"/>
      <c r="F25" s="77"/>
    </row>
    <row r="26" spans="1:6" ht="40.5" customHeight="1" x14ac:dyDescent="0.3">
      <c r="A26" s="75"/>
      <c r="B26" s="294" t="s">
        <v>99</v>
      </c>
      <c r="C26" s="294"/>
      <c r="D26" s="294"/>
      <c r="E26" s="294"/>
      <c r="F26" s="116">
        <f>SUM(F9:F24)</f>
        <v>0</v>
      </c>
    </row>
    <row r="27" spans="1:6" ht="6.75" customHeight="1" thickBot="1" x14ac:dyDescent="0.35">
      <c r="A27" s="117"/>
      <c r="B27" s="118"/>
      <c r="C27" s="118"/>
      <c r="D27" s="118"/>
      <c r="E27" s="118"/>
      <c r="F27" s="119"/>
    </row>
  </sheetData>
  <sheetProtection algorithmName="SHA-512" hashValue="c9/0SCEVVEb0rOOHl1+btIRRfEMo4uFSEQo85eKHLWFKwALFFVfaUPPJDRkT1NPt1wnjqdF139dSzx4+ezJhQA==" saltValue="e6zTp1b8UEOWMu2JDbcG2g==" spinCount="100000" sheet="1" objects="1" scenarios="1" selectLockedCells="1"/>
  <mergeCells count="7">
    <mergeCell ref="B26:C26"/>
    <mergeCell ref="A1:B1"/>
    <mergeCell ref="B3:C3"/>
    <mergeCell ref="A6:F6"/>
    <mergeCell ref="D4:F5"/>
    <mergeCell ref="D26:E26"/>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3"/>
  <sheetViews>
    <sheetView showZeros="0" view="pageBreakPreview" zoomScaleNormal="75"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6.8867187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100</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79</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42" customHeight="1" x14ac:dyDescent="0.3">
      <c r="A9" s="135">
        <v>1</v>
      </c>
      <c r="B9" s="83" t="s">
        <v>370</v>
      </c>
      <c r="C9" s="136" t="s">
        <v>49</v>
      </c>
      <c r="D9" s="137">
        <v>438</v>
      </c>
      <c r="E9" s="120"/>
      <c r="F9" s="86">
        <f>ROUND(E9*D9,2)</f>
        <v>0</v>
      </c>
    </row>
    <row r="10" spans="1:6" ht="53.25" customHeight="1" x14ac:dyDescent="0.3">
      <c r="A10" s="109">
        <v>2</v>
      </c>
      <c r="B10" s="131" t="s">
        <v>224</v>
      </c>
      <c r="C10" s="132" t="s">
        <v>121</v>
      </c>
      <c r="D10" s="154">
        <v>1960</v>
      </c>
      <c r="E10" s="122"/>
      <c r="F10" s="134">
        <f>ROUND(E10*D10,2)</f>
        <v>0</v>
      </c>
    </row>
    <row r="11" spans="1:6" ht="8.25" customHeight="1" x14ac:dyDescent="0.3">
      <c r="A11" s="75"/>
      <c r="B11" s="76"/>
      <c r="C11" s="76"/>
      <c r="D11" s="76"/>
      <c r="E11" s="76"/>
      <c r="F11" s="77"/>
    </row>
    <row r="12" spans="1:6" ht="40.5" customHeight="1" x14ac:dyDescent="0.3">
      <c r="A12" s="75"/>
      <c r="B12" s="294" t="s">
        <v>101</v>
      </c>
      <c r="C12" s="294"/>
      <c r="D12" s="294"/>
      <c r="E12" s="294"/>
      <c r="F12" s="116">
        <f>SUM(F9:F10)</f>
        <v>0</v>
      </c>
    </row>
    <row r="13" spans="1:6" ht="7.5" customHeight="1" thickBot="1" x14ac:dyDescent="0.35">
      <c r="A13" s="117"/>
      <c r="B13" s="118"/>
      <c r="C13" s="118"/>
      <c r="D13" s="118"/>
      <c r="E13" s="118"/>
      <c r="F13" s="119"/>
    </row>
  </sheetData>
  <sheetProtection algorithmName="SHA-512" hashValue="zHpiVFIoKjFlO1ftqnRgTGMEf/yVvMGIEOzR0DK2UE56P/3adtk4U0TsCINm4OYt15kulxGmiA/AL+/oP6YK8g==" saltValue="zKsmdMHZpxXadv5RMRtwJg==" spinCount="100000" sheet="1" objects="1" scenarios="1" selectLockedCells="1"/>
  <mergeCells count="7">
    <mergeCell ref="B12:C12"/>
    <mergeCell ref="A1:B1"/>
    <mergeCell ref="B3:C3"/>
    <mergeCell ref="A6:F6"/>
    <mergeCell ref="D4:F5"/>
    <mergeCell ref="D3:F3"/>
    <mergeCell ref="D12:E12"/>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20"/>
  <sheetViews>
    <sheetView showZeros="0" view="pageBreakPreview" zoomScaleNormal="75"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3.3320312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102</v>
      </c>
      <c r="C2" s="64"/>
      <c r="D2" s="64"/>
      <c r="E2" s="6"/>
      <c r="F2" s="6"/>
    </row>
    <row r="3" spans="1:6" ht="62.25" customHeight="1" x14ac:dyDescent="0.3">
      <c r="A3" s="126"/>
      <c r="B3" s="265" t="s">
        <v>365</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89</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4.5" customHeight="1" x14ac:dyDescent="0.3">
      <c r="A9" s="135">
        <v>1</v>
      </c>
      <c r="B9" s="83" t="s">
        <v>225</v>
      </c>
      <c r="C9" s="139" t="s">
        <v>147</v>
      </c>
      <c r="D9" s="155">
        <v>23</v>
      </c>
      <c r="E9" s="120"/>
      <c r="F9" s="86">
        <f>ROUND(E9*D9,2)</f>
        <v>0</v>
      </c>
    </row>
    <row r="10" spans="1:6" ht="34.5" customHeight="1" x14ac:dyDescent="0.3">
      <c r="A10" s="93">
        <v>2</v>
      </c>
      <c r="B10" s="88" t="s">
        <v>226</v>
      </c>
      <c r="C10" s="139" t="s">
        <v>147</v>
      </c>
      <c r="D10" s="104">
        <v>1</v>
      </c>
      <c r="E10" s="121"/>
      <c r="F10" s="91">
        <f t="shared" ref="F10:F17" si="0">ROUND(E10*D10,2)</f>
        <v>0</v>
      </c>
    </row>
    <row r="11" spans="1:6" ht="34.5" customHeight="1" x14ac:dyDescent="0.3">
      <c r="A11" s="142">
        <v>3</v>
      </c>
      <c r="B11" s="97" t="s">
        <v>227</v>
      </c>
      <c r="C11" s="139" t="s">
        <v>147</v>
      </c>
      <c r="D11" s="144">
        <v>48</v>
      </c>
      <c r="E11" s="121"/>
      <c r="F11" s="91">
        <f t="shared" si="0"/>
        <v>0</v>
      </c>
    </row>
    <row r="12" spans="1:6" ht="34.5" customHeight="1" x14ac:dyDescent="0.3">
      <c r="A12" s="142">
        <v>4</v>
      </c>
      <c r="B12" s="97" t="s">
        <v>228</v>
      </c>
      <c r="C12" s="139" t="s">
        <v>147</v>
      </c>
      <c r="D12" s="144">
        <v>6</v>
      </c>
      <c r="E12" s="121"/>
      <c r="F12" s="91">
        <f t="shared" si="0"/>
        <v>0</v>
      </c>
    </row>
    <row r="13" spans="1:6" ht="34.5" customHeight="1" x14ac:dyDescent="0.3">
      <c r="A13" s="142">
        <v>5</v>
      </c>
      <c r="B13" s="97" t="s">
        <v>229</v>
      </c>
      <c r="C13" s="139" t="s">
        <v>147</v>
      </c>
      <c r="D13" s="144">
        <v>54</v>
      </c>
      <c r="E13" s="121"/>
      <c r="F13" s="91">
        <f t="shared" si="0"/>
        <v>0</v>
      </c>
    </row>
    <row r="14" spans="1:6" ht="34.5" customHeight="1" x14ac:dyDescent="0.3">
      <c r="A14" s="93">
        <v>6</v>
      </c>
      <c r="B14" s="88" t="s">
        <v>230</v>
      </c>
      <c r="C14" s="89" t="s">
        <v>121</v>
      </c>
      <c r="D14" s="104">
        <v>19</v>
      </c>
      <c r="E14" s="121"/>
      <c r="F14" s="91">
        <f t="shared" si="0"/>
        <v>0</v>
      </c>
    </row>
    <row r="15" spans="1:6" ht="34.5" customHeight="1" x14ac:dyDescent="0.3">
      <c r="A15" s="93">
        <v>7</v>
      </c>
      <c r="B15" s="88" t="s">
        <v>231</v>
      </c>
      <c r="C15" s="139" t="s">
        <v>147</v>
      </c>
      <c r="D15" s="104">
        <v>24</v>
      </c>
      <c r="E15" s="121"/>
      <c r="F15" s="91">
        <f>ROUND(E15*D15,2)</f>
        <v>0</v>
      </c>
    </row>
    <row r="16" spans="1:6" ht="34.5" customHeight="1" x14ac:dyDescent="0.3">
      <c r="A16" s="93">
        <v>8</v>
      </c>
      <c r="B16" s="156" t="s">
        <v>232</v>
      </c>
      <c r="C16" s="139" t="s">
        <v>147</v>
      </c>
      <c r="D16" s="157">
        <v>0.5</v>
      </c>
      <c r="E16" s="121"/>
      <c r="F16" s="91">
        <f t="shared" ref="F16" si="1">ROUND(E16*D16,2)</f>
        <v>0</v>
      </c>
    </row>
    <row r="17" spans="1:6" ht="34.5" customHeight="1" x14ac:dyDescent="0.3">
      <c r="A17" s="130">
        <v>9</v>
      </c>
      <c r="B17" s="131" t="s">
        <v>222</v>
      </c>
      <c r="C17" s="158" t="s">
        <v>147</v>
      </c>
      <c r="D17" s="133">
        <v>79</v>
      </c>
      <c r="E17" s="122"/>
      <c r="F17" s="134">
        <f t="shared" si="0"/>
        <v>0</v>
      </c>
    </row>
    <row r="18" spans="1:6" ht="8.25" customHeight="1" x14ac:dyDescent="0.3">
      <c r="A18" s="75"/>
      <c r="B18" s="76"/>
      <c r="C18" s="76"/>
      <c r="D18" s="76"/>
      <c r="E18" s="76"/>
      <c r="F18" s="77"/>
    </row>
    <row r="19" spans="1:6" ht="40.5" customHeight="1" x14ac:dyDescent="0.3">
      <c r="A19" s="75"/>
      <c r="B19" s="294" t="s">
        <v>103</v>
      </c>
      <c r="C19" s="294"/>
      <c r="D19" s="76"/>
      <c r="E19" s="159"/>
      <c r="F19" s="116">
        <f>SUM(F9:F17)</f>
        <v>0</v>
      </c>
    </row>
    <row r="20" spans="1:6" ht="7.5" customHeight="1" thickBot="1" x14ac:dyDescent="0.35">
      <c r="A20" s="117"/>
      <c r="B20" s="118"/>
      <c r="C20" s="118"/>
      <c r="D20" s="118"/>
      <c r="E20" s="118"/>
      <c r="F20" s="119"/>
    </row>
  </sheetData>
  <sheetProtection algorithmName="SHA-512" hashValue="vsu7ZG3oqI3B7l8FrJ9TR1/wIuvmE3LSqJHd1W7/yLtMMXHQgEl9WGF1KSKeElpsqhww1D/1K55IWnfaW48MoQ==" saltValue="uRtmmrxImYhSsNNQjVue6A==" spinCount="100000" sheet="1" objects="1" scenarios="1" selectLockedCells="1"/>
  <mergeCells count="6">
    <mergeCell ref="B19:C19"/>
    <mergeCell ref="A1:B1"/>
    <mergeCell ref="B3:C3"/>
    <mergeCell ref="A6:F6"/>
    <mergeCell ref="D4:F5"/>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7"/>
  <sheetViews>
    <sheetView showZeros="0" view="pageBreakPreview" zoomScaleNormal="100" zoomScaleSheetLayoutView="100" workbookViewId="0">
      <selection activeCell="E9" sqref="E9"/>
    </sheetView>
  </sheetViews>
  <sheetFormatPr defaultColWidth="9.109375" defaultRowHeight="15.6" x14ac:dyDescent="0.3"/>
  <cols>
    <col min="1" max="1" width="6.5546875" style="67" customWidth="1"/>
    <col min="2" max="2" width="75.5546875" style="67" customWidth="1"/>
    <col min="3" max="3" width="11.5546875" style="67" customWidth="1"/>
    <col min="4" max="4" width="11.109375" style="67" customWidth="1"/>
    <col min="5" max="5" width="13" style="67" customWidth="1"/>
    <col min="6" max="6" width="20" style="67" customWidth="1"/>
    <col min="7" max="7" width="3.88671875" style="67" customWidth="1"/>
    <col min="8" max="16384" width="9.109375" style="67"/>
  </cols>
  <sheetData>
    <row r="1" spans="1:6" ht="69.75" customHeight="1" x14ac:dyDescent="0.3">
      <c r="A1" s="298" t="s">
        <v>359</v>
      </c>
      <c r="B1" s="299"/>
      <c r="C1" s="65"/>
      <c r="D1" s="65"/>
      <c r="E1" s="66"/>
      <c r="F1" s="66"/>
    </row>
    <row r="2" spans="1:6" ht="33" customHeight="1" x14ac:dyDescent="0.3">
      <c r="A2" s="15"/>
      <c r="B2" s="64" t="s">
        <v>104</v>
      </c>
      <c r="C2" s="64"/>
      <c r="D2" s="64"/>
      <c r="E2" s="6"/>
      <c r="F2" s="6"/>
    </row>
    <row r="3" spans="1:6" ht="62.25" customHeight="1" x14ac:dyDescent="0.3">
      <c r="A3" s="126"/>
      <c r="B3" s="265" t="s">
        <v>357</v>
      </c>
      <c r="C3" s="265"/>
      <c r="D3" s="302" t="s">
        <v>161</v>
      </c>
      <c r="E3" s="302"/>
      <c r="F3" s="302"/>
    </row>
    <row r="4" spans="1:6" ht="15.75" customHeight="1" x14ac:dyDescent="0.3">
      <c r="A4" s="76"/>
      <c r="B4" s="72" t="s">
        <v>160</v>
      </c>
      <c r="C4" s="72"/>
      <c r="D4" s="303" t="s">
        <v>24</v>
      </c>
      <c r="E4" s="303"/>
      <c r="F4" s="303"/>
    </row>
    <row r="5" spans="1:6" ht="15.75" customHeight="1" thickBot="1" x14ac:dyDescent="0.35">
      <c r="A5" s="76"/>
      <c r="B5" s="74" t="s">
        <v>159</v>
      </c>
      <c r="C5" s="127"/>
      <c r="D5" s="301"/>
      <c r="E5" s="301"/>
      <c r="F5" s="301"/>
    </row>
    <row r="6" spans="1:6" ht="39.9" customHeight="1" thickBot="1" x14ac:dyDescent="0.35">
      <c r="A6" s="295" t="s">
        <v>77</v>
      </c>
      <c r="B6" s="296"/>
      <c r="C6" s="296"/>
      <c r="D6" s="296"/>
      <c r="E6" s="296"/>
      <c r="F6" s="297"/>
    </row>
    <row r="7" spans="1:6" ht="6.75" customHeight="1" x14ac:dyDescent="0.3">
      <c r="A7" s="75"/>
      <c r="B7" s="76"/>
      <c r="C7" s="76"/>
      <c r="D7" s="76"/>
      <c r="E7" s="76"/>
      <c r="F7" s="77"/>
    </row>
    <row r="8" spans="1:6" ht="35.1" customHeight="1" x14ac:dyDescent="0.3">
      <c r="A8" s="78" t="s">
        <v>17</v>
      </c>
      <c r="B8" s="79" t="s">
        <v>16</v>
      </c>
      <c r="C8" s="80" t="s">
        <v>18</v>
      </c>
      <c r="D8" s="80" t="s">
        <v>19</v>
      </c>
      <c r="E8" s="80" t="s">
        <v>20</v>
      </c>
      <c r="F8" s="81" t="s">
        <v>21</v>
      </c>
    </row>
    <row r="9" spans="1:6" ht="36.75" customHeight="1" x14ac:dyDescent="0.3">
      <c r="A9" s="160">
        <v>1</v>
      </c>
      <c r="B9" s="83" t="s">
        <v>233</v>
      </c>
      <c r="C9" s="161" t="s">
        <v>121</v>
      </c>
      <c r="D9" s="155">
        <v>141</v>
      </c>
      <c r="E9" s="120"/>
      <c r="F9" s="162">
        <f t="shared" ref="F9:F14" si="0">ROUND(E9*D9,2)</f>
        <v>0</v>
      </c>
    </row>
    <row r="10" spans="1:6" ht="36.75" customHeight="1" x14ac:dyDescent="0.3">
      <c r="A10" s="87">
        <v>2</v>
      </c>
      <c r="B10" s="88" t="s">
        <v>234</v>
      </c>
      <c r="C10" s="89" t="s">
        <v>121</v>
      </c>
      <c r="D10" s="104">
        <v>6</v>
      </c>
      <c r="E10" s="121"/>
      <c r="F10" s="91">
        <f t="shared" si="0"/>
        <v>0</v>
      </c>
    </row>
    <row r="11" spans="1:6" ht="36.75" customHeight="1" x14ac:dyDescent="0.3">
      <c r="A11" s="87">
        <v>3</v>
      </c>
      <c r="B11" s="88" t="s">
        <v>235</v>
      </c>
      <c r="C11" s="89" t="s">
        <v>121</v>
      </c>
      <c r="D11" s="104">
        <v>144</v>
      </c>
      <c r="E11" s="121"/>
      <c r="F11" s="91">
        <f t="shared" si="0"/>
        <v>0</v>
      </c>
    </row>
    <row r="12" spans="1:6" ht="36.75" customHeight="1" x14ac:dyDescent="0.3">
      <c r="A12" s="87">
        <v>4</v>
      </c>
      <c r="B12" s="88" t="s">
        <v>236</v>
      </c>
      <c r="C12" s="89" t="s">
        <v>121</v>
      </c>
      <c r="D12" s="104">
        <v>18</v>
      </c>
      <c r="E12" s="121"/>
      <c r="F12" s="91">
        <f t="shared" si="0"/>
        <v>0</v>
      </c>
    </row>
    <row r="13" spans="1:6" ht="36.75" customHeight="1" x14ac:dyDescent="0.3">
      <c r="A13" s="87">
        <v>5</v>
      </c>
      <c r="B13" s="88" t="s">
        <v>237</v>
      </c>
      <c r="C13" s="89" t="s">
        <v>121</v>
      </c>
      <c r="D13" s="104">
        <v>19</v>
      </c>
      <c r="E13" s="121"/>
      <c r="F13" s="91">
        <f t="shared" si="0"/>
        <v>0</v>
      </c>
    </row>
    <row r="14" spans="1:6" ht="36.75" customHeight="1" x14ac:dyDescent="0.3">
      <c r="A14" s="109">
        <v>6</v>
      </c>
      <c r="B14" s="163" t="s">
        <v>366</v>
      </c>
      <c r="C14" s="132" t="s">
        <v>50</v>
      </c>
      <c r="D14" s="133">
        <v>1</v>
      </c>
      <c r="E14" s="122"/>
      <c r="F14" s="134">
        <f t="shared" si="0"/>
        <v>0</v>
      </c>
    </row>
    <row r="15" spans="1:6" ht="8.25" customHeight="1" x14ac:dyDescent="0.3">
      <c r="A15" s="75"/>
      <c r="B15" s="76"/>
      <c r="C15" s="76"/>
      <c r="D15" s="76"/>
      <c r="E15" s="76"/>
      <c r="F15" s="77"/>
    </row>
    <row r="16" spans="1:6" ht="40.5" customHeight="1" x14ac:dyDescent="0.3">
      <c r="A16" s="75"/>
      <c r="B16" s="294" t="s">
        <v>105</v>
      </c>
      <c r="C16" s="294"/>
      <c r="D16" s="294"/>
      <c r="E16" s="294"/>
      <c r="F16" s="116">
        <f>SUM(F9:F14)</f>
        <v>0</v>
      </c>
    </row>
    <row r="17" spans="1:6" ht="7.5" customHeight="1" thickBot="1" x14ac:dyDescent="0.35">
      <c r="A17" s="117"/>
      <c r="B17" s="118"/>
      <c r="C17" s="118"/>
      <c r="D17" s="118"/>
      <c r="E17" s="118"/>
      <c r="F17" s="119"/>
    </row>
  </sheetData>
  <sheetProtection algorithmName="SHA-512" hashValue="EH7kKruELHViJL7x2c+bOyG8HRlAP4AA25ymu4LuWKmFDVLZ9403asoseFx7QB42qMdhdKkYAJE0nMGWlM0s9w==" saltValue="xHsfGYdUqTvK2vommJcgQw==" spinCount="100000" sheet="1" objects="1" scenarios="1" selectLockedCells="1"/>
  <mergeCells count="7">
    <mergeCell ref="B16:C16"/>
    <mergeCell ref="A1:B1"/>
    <mergeCell ref="B3:C3"/>
    <mergeCell ref="A6:F6"/>
    <mergeCell ref="D4:F5"/>
    <mergeCell ref="D16:E16"/>
    <mergeCell ref="D3:F3"/>
  </mergeCells>
  <phoneticPr fontId="0" type="noConversion"/>
  <printOptions horizontalCentered="1"/>
  <pageMargins left="0.39370078740157483" right="0.39370078740157483" top="0.59055118110236227" bottom="0.59055118110236227" header="0.39370078740157483" footer="0.39370078740157483"/>
  <pageSetup paperSize="9" scale="65" fitToHeight="30" orientation="portrait" r:id="rId1"/>
  <headerFooter>
    <oddFooter>&amp;CStrana č. / Page no.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37</vt:i4>
      </vt:variant>
    </vt:vector>
  </HeadingPairs>
  <TitlesOfParts>
    <vt:vector size="58" baseType="lpstr">
      <vt:lpstr>01-00</vt:lpstr>
      <vt:lpstr>01-01a</vt:lpstr>
      <vt:lpstr>01-01b</vt:lpstr>
      <vt:lpstr>01-02a</vt:lpstr>
      <vt:lpstr>01-02b</vt:lpstr>
      <vt:lpstr>01-03a</vt:lpstr>
      <vt:lpstr>01-03b</vt:lpstr>
      <vt:lpstr>01-04a</vt:lpstr>
      <vt:lpstr>01-04b</vt:lpstr>
      <vt:lpstr>01-05a</vt:lpstr>
      <vt:lpstr>01-5b</vt:lpstr>
      <vt:lpstr>01-06a</vt:lpstr>
      <vt:lpstr>01-06b</vt:lpstr>
      <vt:lpstr>01-07a</vt:lpstr>
      <vt:lpstr>01-07b</vt:lpstr>
      <vt:lpstr>01-08a</vt:lpstr>
      <vt:lpstr>01-08b</vt:lpstr>
      <vt:lpstr>01-09a</vt:lpstr>
      <vt:lpstr>01-10a</vt:lpstr>
      <vt:lpstr>01-10b</vt:lpstr>
      <vt:lpstr>01-11</vt:lpstr>
      <vt:lpstr>'01-00'!Názvy_tlače</vt:lpstr>
      <vt:lpstr>'01-01a'!Názvy_tlače</vt:lpstr>
      <vt:lpstr>'01-03a'!Názvy_tlače</vt:lpstr>
      <vt:lpstr>'01-03b'!Názvy_tlače</vt:lpstr>
      <vt:lpstr>'01-04a'!Názvy_tlače</vt:lpstr>
      <vt:lpstr>'01-04b'!Názvy_tlače</vt:lpstr>
      <vt:lpstr>'01-05a'!Názvy_tlače</vt:lpstr>
      <vt:lpstr>'01-06a'!Názvy_tlače</vt:lpstr>
      <vt:lpstr>'01-06b'!Názvy_tlače</vt:lpstr>
      <vt:lpstr>'01-07a'!Názvy_tlače</vt:lpstr>
      <vt:lpstr>'01-07b'!Názvy_tlače</vt:lpstr>
      <vt:lpstr>'01-09a'!Názvy_tlače</vt:lpstr>
      <vt:lpstr>'01-10a'!Názvy_tlače</vt:lpstr>
      <vt:lpstr>'01-10b'!Názvy_tlače</vt:lpstr>
      <vt:lpstr>'01-11'!Názvy_tlače</vt:lpstr>
      <vt:lpstr>'01-5b'!Názvy_tlače</vt:lpstr>
      <vt:lpstr>'01-00'!Oblasť_tlače</vt:lpstr>
      <vt:lpstr>'01-01a'!Oblasť_tlače</vt:lpstr>
      <vt:lpstr>'01-01b'!Oblasť_tlače</vt:lpstr>
      <vt:lpstr>'01-02a'!Oblasť_tlače</vt:lpstr>
      <vt:lpstr>'01-02b'!Oblasť_tlače</vt:lpstr>
      <vt:lpstr>'01-03a'!Oblasť_tlače</vt:lpstr>
      <vt:lpstr>'01-03b'!Oblasť_tlače</vt:lpstr>
      <vt:lpstr>'01-04a'!Oblasť_tlače</vt:lpstr>
      <vt:lpstr>'01-04b'!Oblasť_tlače</vt:lpstr>
      <vt:lpstr>'01-05a'!Oblasť_tlače</vt:lpstr>
      <vt:lpstr>'01-06a'!Oblasť_tlače</vt:lpstr>
      <vt:lpstr>'01-06b'!Oblasť_tlače</vt:lpstr>
      <vt:lpstr>'01-07a'!Oblasť_tlače</vt:lpstr>
      <vt:lpstr>'01-07b'!Oblasť_tlače</vt:lpstr>
      <vt:lpstr>'01-08a'!Oblasť_tlače</vt:lpstr>
      <vt:lpstr>'01-08b'!Oblasť_tlače</vt:lpstr>
      <vt:lpstr>'01-09a'!Oblasť_tlače</vt:lpstr>
      <vt:lpstr>'01-10a'!Oblasť_tlače</vt:lpstr>
      <vt:lpstr>'01-10b'!Oblasť_tlače</vt:lpstr>
      <vt:lpstr>'01-11'!Oblasť_tlače</vt:lpstr>
      <vt:lpstr>'01-5b'!Oblasť_tlače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Notebook Pc</dc:creator>
  <cp:lastModifiedBy>Sabol Marián</cp:lastModifiedBy>
  <cp:lastPrinted>2018-07-24T14:28:23Z</cp:lastPrinted>
  <dcterms:created xsi:type="dcterms:W3CDTF">2018-02-15T10:02:41Z</dcterms:created>
  <dcterms:modified xsi:type="dcterms:W3CDTF">2019-03-26T17:09:51Z</dcterms:modified>
</cp:coreProperties>
</file>