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60" windowHeight="6180" activeTab="0"/>
  </bookViews>
  <sheets>
    <sheet name="Hárok1" sheetId="1" r:id="rId1"/>
    <sheet name="Hárok2" sheetId="2" r:id="rId2"/>
    <sheet name="Grafy" sheetId="3" r:id="rId3"/>
  </sheets>
  <definedNames/>
  <calcPr fullCalcOnLoad="1"/>
</workbook>
</file>

<file path=xl/sharedStrings.xml><?xml version="1.0" encoding="utf-8"?>
<sst xmlns="http://schemas.openxmlformats.org/spreadsheetml/2006/main" count="52" uniqueCount="22">
  <si>
    <t>Spolu</t>
  </si>
  <si>
    <t>import</t>
  </si>
  <si>
    <t>export</t>
  </si>
  <si>
    <t>HU</t>
  </si>
  <si>
    <t>UA</t>
  </si>
  <si>
    <t>PL</t>
  </si>
  <si>
    <t>mesiac</t>
  </si>
  <si>
    <t>Saldo</t>
  </si>
  <si>
    <t>month</t>
  </si>
  <si>
    <t>CZ</t>
  </si>
  <si>
    <t>Spolu / Total</t>
  </si>
  <si>
    <t>Saldo /Balance/</t>
  </si>
  <si>
    <t>PS SR - Prenosová sústava Slovenskej republiky / TS SR - Transmission system of Slovak Republic</t>
  </si>
  <si>
    <t>Namerané hodnoty cezhraničných výmen elektriny na úrovni PS SR (220 a 400 kV vedenia, MWh)</t>
  </si>
  <si>
    <t>MERANÉ CEZHRANIČNÉ VÝMENY PS SR (SALDO, MWh) *</t>
  </si>
  <si>
    <t>Saldo: Export + / Import -</t>
  </si>
  <si>
    <t>Physical cross-border exchanges of electricity on the level of TS SR (220 and 400 kV lines, MWh)</t>
  </si>
  <si>
    <t>* Physical cross-border exchanges on the level of TS SR (Balance, MWh)</t>
  </si>
  <si>
    <r>
      <t xml:space="preserve">Rok (Year) </t>
    </r>
    <r>
      <rPr>
        <b/>
        <sz val="14"/>
        <color indexed="60"/>
        <rFont val="Arial CE"/>
        <family val="0"/>
      </rPr>
      <t>2019</t>
    </r>
  </si>
  <si>
    <t>SALDO (Balance) 2018</t>
  </si>
  <si>
    <t>Rok (Year) 2018</t>
  </si>
  <si>
    <t>SALDO  (Balance) 2019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</si>
</sst>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0"/>
    <numFmt numFmtId="173" formatCode="#,##0.0"/>
    <numFmt numFmtId="174" formatCode="#,##0.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color indexed="60"/>
      <name val="Arial CE"/>
      <family val="0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60"/>
      <name val="Arial CE"/>
      <family val="0"/>
    </font>
    <font>
      <b/>
      <sz val="14"/>
      <color indexed="56"/>
      <name val="Arial CE"/>
      <family val="2"/>
    </font>
    <font>
      <b/>
      <sz val="13"/>
      <color indexed="56"/>
      <name val="Arial CE"/>
      <family val="2"/>
    </font>
    <font>
      <b/>
      <sz val="10"/>
      <color indexed="56"/>
      <name val="Arial CE"/>
      <family val="0"/>
    </font>
    <font>
      <sz val="10"/>
      <color indexed="8"/>
      <name val="Calibri"/>
      <family val="0"/>
    </font>
    <font>
      <b/>
      <sz val="12"/>
      <color indexed="60"/>
      <name val="Calibri"/>
      <family val="0"/>
    </font>
    <font>
      <b/>
      <sz val="4.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C00000"/>
      <name val="Arial CE"/>
      <family val="0"/>
    </font>
    <font>
      <b/>
      <sz val="14"/>
      <color rgb="FF002060"/>
      <name val="Arial CE"/>
      <family val="2"/>
    </font>
    <font>
      <b/>
      <sz val="13"/>
      <color rgb="FF002060"/>
      <name val="Arial CE"/>
      <family val="2"/>
    </font>
    <font>
      <b/>
      <sz val="10"/>
      <color rgb="FF00206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3D9FF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1" fillId="0" borderId="20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17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 horizontal="right"/>
    </xf>
    <xf numFmtId="3" fontId="1" fillId="0" borderId="13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34" borderId="10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4" borderId="1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3" fontId="1" fillId="0" borderId="10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" fillId="0" borderId="25" xfId="0" applyFont="1" applyBorder="1" applyAlignment="1">
      <alignment/>
    </xf>
    <xf numFmtId="3" fontId="0" fillId="0" borderId="26" xfId="0" applyNumberFormat="1" applyBorder="1" applyAlignment="1">
      <alignment/>
    </xf>
    <xf numFmtId="0" fontId="1" fillId="0" borderId="13" xfId="0" applyFon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23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46" fillId="0" borderId="0" xfId="0" applyFont="1" applyFill="1" applyAlignment="1">
      <alignment horizontal="left"/>
    </xf>
    <xf numFmtId="0" fontId="1" fillId="33" borderId="12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3" fontId="1" fillId="35" borderId="10" xfId="0" applyNumberFormat="1" applyFont="1" applyFill="1" applyBorder="1" applyAlignment="1">
      <alignment/>
    </xf>
    <xf numFmtId="3" fontId="1" fillId="35" borderId="31" xfId="0" applyNumberFormat="1" applyFont="1" applyFill="1" applyBorder="1" applyAlignment="1">
      <alignment/>
    </xf>
    <xf numFmtId="3" fontId="1" fillId="35" borderId="10" xfId="0" applyNumberFormat="1" applyFont="1" applyFill="1" applyBorder="1" applyAlignment="1">
      <alignment horizontal="right"/>
    </xf>
    <xf numFmtId="3" fontId="1" fillId="35" borderId="31" xfId="0" applyNumberFormat="1" applyFont="1" applyFill="1" applyBorder="1" applyAlignment="1">
      <alignment horizontal="right"/>
    </xf>
    <xf numFmtId="0" fontId="1" fillId="33" borderId="32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3" fontId="1" fillId="35" borderId="3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7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34" borderId="31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3" fontId="1" fillId="34" borderId="33" xfId="0" applyNumberFormat="1" applyFont="1" applyFill="1" applyBorder="1" applyAlignment="1">
      <alignment horizontal="right"/>
    </xf>
    <xf numFmtId="3" fontId="1" fillId="34" borderId="34" xfId="0" applyNumberFormat="1" applyFont="1" applyFill="1" applyBorder="1" applyAlignment="1">
      <alignment horizontal="right"/>
    </xf>
    <xf numFmtId="3" fontId="1" fillId="34" borderId="35" xfId="0" applyNumberFormat="1" applyFont="1" applyFill="1" applyBorder="1" applyAlignment="1">
      <alignment horizontal="right"/>
    </xf>
    <xf numFmtId="173" fontId="0" fillId="0" borderId="0" xfId="0" applyNumberFormat="1" applyFont="1" applyFill="1" applyBorder="1" applyAlignment="1">
      <alignment horizontal="right"/>
    </xf>
    <xf numFmtId="3" fontId="4" fillId="35" borderId="10" xfId="0" applyNumberFormat="1" applyFont="1" applyFill="1" applyBorder="1" applyAlignment="1">
      <alignment/>
    </xf>
    <xf numFmtId="0" fontId="47" fillId="36" borderId="15" xfId="0" applyFont="1" applyFill="1" applyBorder="1" applyAlignment="1">
      <alignment horizontal="center"/>
    </xf>
    <xf numFmtId="0" fontId="47" fillId="36" borderId="18" xfId="0" applyFont="1" applyFill="1" applyBorder="1" applyAlignment="1">
      <alignment horizontal="center"/>
    </xf>
    <xf numFmtId="0" fontId="47" fillId="36" borderId="19" xfId="0" applyFont="1" applyFill="1" applyBorder="1" applyAlignment="1">
      <alignment horizontal="center"/>
    </xf>
    <xf numFmtId="0" fontId="48" fillId="36" borderId="13" xfId="0" applyFont="1" applyFill="1" applyBorder="1" applyAlignment="1">
      <alignment horizontal="center"/>
    </xf>
    <xf numFmtId="0" fontId="48" fillId="36" borderId="0" xfId="0" applyFont="1" applyFill="1" applyBorder="1" applyAlignment="1">
      <alignment horizontal="center"/>
    </xf>
    <xf numFmtId="0" fontId="48" fillId="36" borderId="17" xfId="0" applyFont="1" applyFill="1" applyBorder="1" applyAlignment="1">
      <alignment horizontal="center"/>
    </xf>
    <xf numFmtId="0" fontId="48" fillId="36" borderId="10" xfId="0" applyFont="1" applyFill="1" applyBorder="1" applyAlignment="1">
      <alignment horizontal="center"/>
    </xf>
    <xf numFmtId="0" fontId="48" fillId="36" borderId="11" xfId="0" applyFont="1" applyFill="1" applyBorder="1" applyAlignment="1">
      <alignment horizontal="center"/>
    </xf>
    <xf numFmtId="0" fontId="48" fillId="36" borderId="12" xfId="0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49" fontId="46" fillId="0" borderId="18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36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9" fillId="0" borderId="11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CZ - SK</a:t>
            </a:r>
          </a:p>
        </c:rich>
      </c:tx>
      <c:layout>
        <c:manualLayout>
          <c:xMode val="factor"/>
          <c:yMode val="factor"/>
          <c:x val="-0.0307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765"/>
          <c:w val="0.8695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Hárok2!$B$3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Hárok2!$B$4:$B$15</c:f>
              <c:numCache>
                <c:ptCount val="12"/>
                <c:pt idx="0">
                  <c:v>-1186955.150000001</c:v>
                </c:pt>
                <c:pt idx="1">
                  <c:v>-875954.9250000019</c:v>
                </c:pt>
                <c:pt idx="2">
                  <c:v>-752562.675</c:v>
                </c:pt>
                <c:pt idx="3">
                  <c:v>-823470.9500000003</c:v>
                </c:pt>
                <c:pt idx="4">
                  <c:v>-653626.0500000002</c:v>
                </c:pt>
                <c:pt idx="5">
                  <c:v>-710975.2500000013</c:v>
                </c:pt>
                <c:pt idx="6">
                  <c:v>-733128.7750000005</c:v>
                </c:pt>
                <c:pt idx="7">
                  <c:v>-783596.6000000001</c:v>
                </c:pt>
                <c:pt idx="8">
                  <c:v>-1050209.4999999995</c:v>
                </c:pt>
                <c:pt idx="9">
                  <c:v>-1135106.1750000005</c:v>
                </c:pt>
                <c:pt idx="10">
                  <c:v>-552824.3500000006</c:v>
                </c:pt>
                <c:pt idx="11">
                  <c:v>-840139.7749999994</c:v>
                </c:pt>
              </c:numCache>
            </c:numRef>
          </c:val>
        </c:ser>
        <c:ser>
          <c:idx val="2"/>
          <c:order val="1"/>
          <c:tx>
            <c:strRef>
              <c:f>Hárok2!$C$3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Hárok2!$C$4:$C$15</c:f>
              <c:numCache>
                <c:ptCount val="12"/>
                <c:pt idx="0">
                  <c:v>-620042.765</c:v>
                </c:pt>
                <c:pt idx="1">
                  <c:v>-421787.07500000054</c:v>
                </c:pt>
                <c:pt idx="2">
                  <c:v>-569401.935</c:v>
                </c:pt>
                <c:pt idx="3">
                  <c:v>-267138.42000000004</c:v>
                </c:pt>
                <c:pt idx="4">
                  <c:v>-889904.9349999987</c:v>
                </c:pt>
                <c:pt idx="5">
                  <c:v>-934758.9949999988</c:v>
                </c:pt>
                <c:pt idx="6">
                  <c:v>-637018.0750000002</c:v>
                </c:pt>
                <c:pt idx="7">
                  <c:v>-682347.9650000007</c:v>
                </c:pt>
                <c:pt idx="8">
                  <c:v>-766901.6549999999</c:v>
                </c:pt>
                <c:pt idx="9">
                  <c:v>-1059334.905</c:v>
                </c:pt>
                <c:pt idx="10">
                  <c:v>-885624.4199999999</c:v>
                </c:pt>
                <c:pt idx="11">
                  <c:v>-1120159.9439999994</c:v>
                </c:pt>
              </c:numCache>
            </c:numRef>
          </c:val>
        </c:ser>
        <c:axId val="1622537"/>
        <c:axId val="14602834"/>
      </c:barChart>
      <c:catAx>
        <c:axId val="1622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14602834"/>
        <c:crosses val="autoZero"/>
        <c:auto val="1"/>
        <c:lblOffset val="0"/>
        <c:tickLblSkip val="1"/>
        <c:noMultiLvlLbl val="0"/>
      </c:catAx>
      <c:valAx>
        <c:axId val="14602834"/>
        <c:scaling>
          <c:orientation val="minMax"/>
          <c:min val="-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225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25"/>
          <c:y val="0.47"/>
          <c:w val="0.088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4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HU - SK</a:t>
            </a:r>
          </a:p>
        </c:rich>
      </c:tx>
      <c:layout>
        <c:manualLayout>
          <c:xMode val="factor"/>
          <c:yMode val="factor"/>
          <c:x val="-0.027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765"/>
          <c:w val="0.86125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Hárok2!$D$3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Hárok2!$D$4:$D$15</c:f>
              <c:numCache>
                <c:ptCount val="12"/>
                <c:pt idx="0">
                  <c:v>950778.7409999999</c:v>
                </c:pt>
                <c:pt idx="1">
                  <c:v>743223.6960000012</c:v>
                </c:pt>
                <c:pt idx="2">
                  <c:v>831787.9990000005</c:v>
                </c:pt>
                <c:pt idx="3">
                  <c:v>631310.5480000002</c:v>
                </c:pt>
                <c:pt idx="4">
                  <c:v>833708.5410000001</c:v>
                </c:pt>
                <c:pt idx="5">
                  <c:v>535178.378</c:v>
                </c:pt>
                <c:pt idx="6">
                  <c:v>503302.9999999998</c:v>
                </c:pt>
                <c:pt idx="7">
                  <c:v>773825.5730000001</c:v>
                </c:pt>
                <c:pt idx="8">
                  <c:v>879311.6550000007</c:v>
                </c:pt>
                <c:pt idx="9">
                  <c:v>856242.7120000008</c:v>
                </c:pt>
                <c:pt idx="10">
                  <c:v>446611.79099999997</c:v>
                </c:pt>
                <c:pt idx="11">
                  <c:v>709403.2240000005</c:v>
                </c:pt>
              </c:numCache>
            </c:numRef>
          </c:val>
        </c:ser>
        <c:ser>
          <c:idx val="2"/>
          <c:order val="1"/>
          <c:tx>
            <c:strRef>
              <c:f>Hárok2!$E$3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Hárok2!$E$4:$E$15</c:f>
              <c:numCache>
                <c:ptCount val="12"/>
                <c:pt idx="0">
                  <c:v>651430.5390000001</c:v>
                </c:pt>
                <c:pt idx="1">
                  <c:v>375635.4270000003</c:v>
                </c:pt>
                <c:pt idx="2">
                  <c:v>445040.62299999956</c:v>
                </c:pt>
                <c:pt idx="3">
                  <c:v>274725.242</c:v>
                </c:pt>
                <c:pt idx="4">
                  <c:v>570506.6869999995</c:v>
                </c:pt>
                <c:pt idx="5">
                  <c:v>494831.8250000004</c:v>
                </c:pt>
                <c:pt idx="6">
                  <c:v>606377.1629999998</c:v>
                </c:pt>
                <c:pt idx="7">
                  <c:v>722543.0879999994</c:v>
                </c:pt>
                <c:pt idx="8">
                  <c:v>539334.9350000003</c:v>
                </c:pt>
                <c:pt idx="9">
                  <c:v>591159.1120000002</c:v>
                </c:pt>
                <c:pt idx="10">
                  <c:v>596791.4199999999</c:v>
                </c:pt>
                <c:pt idx="11">
                  <c:v>884532.4650000007</c:v>
                </c:pt>
              </c:numCache>
            </c:numRef>
          </c:val>
        </c:ser>
        <c:axId val="64316643"/>
        <c:axId val="41978876"/>
      </c:barChart>
      <c:catAx>
        <c:axId val="64316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41978876"/>
        <c:crosses val="autoZero"/>
        <c:auto val="1"/>
        <c:lblOffset val="0"/>
        <c:tickLblSkip val="1"/>
        <c:noMultiLvlLbl val="0"/>
      </c:catAx>
      <c:valAx>
        <c:axId val="41978876"/>
        <c:scaling>
          <c:orientation val="minMax"/>
          <c:max val="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316643"/>
        <c:crossesAt val="1"/>
        <c:crossBetween val="between"/>
        <c:dispUnits/>
        <c:majorUnit val="200000"/>
        <c:minorUnit val="4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6"/>
          <c:y val="0.47"/>
          <c:w val="0.088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4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PL - SK</a:t>
            </a:r>
          </a:p>
        </c:rich>
      </c:tx>
      <c:layout>
        <c:manualLayout>
          <c:xMode val="factor"/>
          <c:yMode val="factor"/>
          <c:x val="-0.032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765"/>
          <c:w val="0.84925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Hárok2!$F$3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Hárok2!$F$4:$F$15</c:f>
              <c:numCache>
                <c:ptCount val="12"/>
                <c:pt idx="0">
                  <c:v>-412592.59999999974</c:v>
                </c:pt>
                <c:pt idx="1">
                  <c:v>-258178.39999999994</c:v>
                </c:pt>
                <c:pt idx="2">
                  <c:v>-218459.69999999992</c:v>
                </c:pt>
                <c:pt idx="3">
                  <c:v>-231902.0999999999</c:v>
                </c:pt>
                <c:pt idx="4">
                  <c:v>-300207.1999999999</c:v>
                </c:pt>
                <c:pt idx="5">
                  <c:v>-177873.90000000002</c:v>
                </c:pt>
                <c:pt idx="6">
                  <c:v>-316908.2999999998</c:v>
                </c:pt>
                <c:pt idx="7">
                  <c:v>-254749.7999999997</c:v>
                </c:pt>
                <c:pt idx="8">
                  <c:v>-282696.89999999985</c:v>
                </c:pt>
                <c:pt idx="9">
                  <c:v>-279331.39999999985</c:v>
                </c:pt>
                <c:pt idx="10">
                  <c:v>-157900.6999999999</c:v>
                </c:pt>
                <c:pt idx="11">
                  <c:v>-327293.4000000001</c:v>
                </c:pt>
              </c:numCache>
            </c:numRef>
          </c:val>
        </c:ser>
        <c:ser>
          <c:idx val="2"/>
          <c:order val="1"/>
          <c:tx>
            <c:strRef>
              <c:f>Hárok2!$G$3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Hárok2!$G$4:$G$15</c:f>
              <c:numCache>
                <c:ptCount val="12"/>
                <c:pt idx="0">
                  <c:v>-306126.79999999976</c:v>
                </c:pt>
                <c:pt idx="1">
                  <c:v>-283662.80000000005</c:v>
                </c:pt>
                <c:pt idx="2">
                  <c:v>-173321.50000000032</c:v>
                </c:pt>
                <c:pt idx="3">
                  <c:v>-80109.70000000016</c:v>
                </c:pt>
                <c:pt idx="4">
                  <c:v>-168971.60000000003</c:v>
                </c:pt>
                <c:pt idx="5">
                  <c:v>-158706.60000000003</c:v>
                </c:pt>
                <c:pt idx="6">
                  <c:v>-294792.9000000003</c:v>
                </c:pt>
                <c:pt idx="7">
                  <c:v>-471001.50000000006</c:v>
                </c:pt>
                <c:pt idx="8">
                  <c:v>-314542.3000000002</c:v>
                </c:pt>
                <c:pt idx="9">
                  <c:v>-330601.89999999997</c:v>
                </c:pt>
                <c:pt idx="10">
                  <c:v>-228333.60000000006</c:v>
                </c:pt>
                <c:pt idx="11">
                  <c:v>-397315.2999999996</c:v>
                </c:pt>
              </c:numCache>
            </c:numRef>
          </c:val>
        </c:ser>
        <c:axId val="42265565"/>
        <c:axId val="44845766"/>
      </c:barChart>
      <c:catAx>
        <c:axId val="42265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44845766"/>
        <c:crosses val="autoZero"/>
        <c:auto val="1"/>
        <c:lblOffset val="0"/>
        <c:tickLblSkip val="1"/>
        <c:noMultiLvlLbl val="0"/>
      </c:catAx>
      <c:valAx>
        <c:axId val="44845766"/>
        <c:scaling>
          <c:orientation val="minMax"/>
          <c:min val="-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655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5"/>
          <c:y val="0.47"/>
          <c:w val="0.0882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4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UA - SK</a:t>
            </a:r>
          </a:p>
        </c:rich>
      </c:tx>
      <c:layout>
        <c:manualLayout>
          <c:xMode val="factor"/>
          <c:yMode val="factor"/>
          <c:x val="-0.027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07625"/>
          <c:w val="0.84975"/>
          <c:h val="0.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Hárok2!$H$3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Hárok2!$H$4:$H$15</c:f>
              <c:numCache>
                <c:ptCount val="12"/>
                <c:pt idx="0">
                  <c:v>405391.70000000007</c:v>
                </c:pt>
                <c:pt idx="1">
                  <c:v>247933.32500000016</c:v>
                </c:pt>
                <c:pt idx="2">
                  <c:v>163853.42499999993</c:v>
                </c:pt>
                <c:pt idx="3">
                  <c:v>197917.97999999984</c:v>
                </c:pt>
                <c:pt idx="4">
                  <c:v>163146.385</c:v>
                </c:pt>
                <c:pt idx="5">
                  <c:v>209080.3250000001</c:v>
                </c:pt>
                <c:pt idx="6">
                  <c:v>349328.4999999999</c:v>
                </c:pt>
                <c:pt idx="7">
                  <c:v>187357.82500000007</c:v>
                </c:pt>
                <c:pt idx="8">
                  <c:v>186572.57499999998</c:v>
                </c:pt>
                <c:pt idx="9">
                  <c:v>275368.2499999998</c:v>
                </c:pt>
                <c:pt idx="10">
                  <c:v>209885.40000000002</c:v>
                </c:pt>
                <c:pt idx="11">
                  <c:v>326344.5000000001</c:v>
                </c:pt>
              </c:numCache>
            </c:numRef>
          </c:val>
        </c:ser>
        <c:ser>
          <c:idx val="2"/>
          <c:order val="1"/>
          <c:tx>
            <c:strRef>
              <c:f>Hárok2!$I$3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Hárok2!$I$4:$I$15</c:f>
              <c:numCache>
                <c:ptCount val="12"/>
                <c:pt idx="0">
                  <c:v>199126.22500000006</c:v>
                </c:pt>
                <c:pt idx="1">
                  <c:v>57606.22499999994</c:v>
                </c:pt>
                <c:pt idx="2">
                  <c:v>7222.075000000026</c:v>
                </c:pt>
                <c:pt idx="3">
                  <c:v>-36251.300000000076</c:v>
                </c:pt>
                <c:pt idx="4">
                  <c:v>106569.525</c:v>
                </c:pt>
                <c:pt idx="5">
                  <c:v>95863.10000000012</c:v>
                </c:pt>
                <c:pt idx="6">
                  <c:v>125390.70000000003</c:v>
                </c:pt>
                <c:pt idx="7">
                  <c:v>216829.72499999992</c:v>
                </c:pt>
                <c:pt idx="8">
                  <c:v>143156.42499999993</c:v>
                </c:pt>
                <c:pt idx="9">
                  <c:v>199591.2250000001</c:v>
                </c:pt>
                <c:pt idx="10">
                  <c:v>160004.8250000001</c:v>
                </c:pt>
                <c:pt idx="11">
                  <c:v>351554.025</c:v>
                </c:pt>
              </c:numCache>
            </c:numRef>
          </c:val>
        </c:ser>
        <c:axId val="958711"/>
        <c:axId val="8628400"/>
      </c:barChart>
      <c:catAx>
        <c:axId val="958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8628400"/>
        <c:crosses val="autoZero"/>
        <c:auto val="1"/>
        <c:lblOffset val="0"/>
        <c:tickLblSkip val="1"/>
        <c:noMultiLvlLbl val="0"/>
      </c:catAx>
      <c:valAx>
        <c:axId val="8628400"/>
        <c:scaling>
          <c:orientation val="minMax"/>
          <c:max val="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87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25"/>
          <c:y val="0.4715"/>
          <c:w val="0.088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4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0.16425</cdr:x>
      <cdr:y>0.88725</cdr:y>
    </cdr:from>
    <cdr:to>
      <cdr:x>0.3325</cdr:x>
      <cdr:y>0.9665</cdr:y>
    </cdr:to>
    <cdr:sp>
      <cdr:nvSpPr>
        <cdr:cNvPr id="1" name="BlokTextu 1"/>
        <cdr:cNvSpPr txBox="1">
          <a:spLocks noChangeArrowheads="1"/>
        </cdr:cNvSpPr>
      </cdr:nvSpPr>
      <cdr:spPr>
        <a:xfrm>
          <a:off x="981075" y="2876550"/>
          <a:ext cx="1019175" cy="25717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(-)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</cdr:x>
      <cdr:y>-0.01475</cdr:y>
    </cdr:from>
    <cdr:to>
      <cdr:x>-0.009</cdr:x>
      <cdr:y>-0.01475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-0.009</cdr:x>
      <cdr:y>-0.01475</cdr:y>
    </cdr:from>
    <cdr:to>
      <cdr:x>-0.009</cdr:x>
      <cdr:y>-0.01475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0.18725</cdr:x>
      <cdr:y>0.1715</cdr:y>
    </cdr:from>
    <cdr:to>
      <cdr:x>0.35775</cdr:x>
      <cdr:y>0.258</cdr:y>
    </cdr:to>
    <cdr:sp>
      <cdr:nvSpPr>
        <cdr:cNvPr id="3" name="BlokTextu 1"/>
        <cdr:cNvSpPr txBox="1">
          <a:spLocks noChangeArrowheads="1"/>
        </cdr:cNvSpPr>
      </cdr:nvSpPr>
      <cdr:spPr>
        <a:xfrm>
          <a:off x="1123950" y="552450"/>
          <a:ext cx="1028700" cy="27622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(+)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0.16625</cdr:x>
      <cdr:y>0.8825</cdr:y>
    </cdr:from>
    <cdr:to>
      <cdr:x>0.33925</cdr:x>
      <cdr:y>0.9665</cdr:y>
    </cdr:to>
    <cdr:sp>
      <cdr:nvSpPr>
        <cdr:cNvPr id="1" name="BlokTextu 1"/>
        <cdr:cNvSpPr txBox="1">
          <a:spLocks noChangeArrowheads="1"/>
        </cdr:cNvSpPr>
      </cdr:nvSpPr>
      <cdr:spPr>
        <a:xfrm>
          <a:off x="1000125" y="2857500"/>
          <a:ext cx="1047750" cy="27622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(-)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0.153</cdr:x>
      <cdr:y>0.15875</cdr:y>
    </cdr:from>
    <cdr:to>
      <cdr:x>0.31925</cdr:x>
      <cdr:y>0.24525</cdr:y>
    </cdr:to>
    <cdr:sp>
      <cdr:nvSpPr>
        <cdr:cNvPr id="1" name="BlokTextu 1"/>
        <cdr:cNvSpPr txBox="1">
          <a:spLocks noChangeArrowheads="1"/>
        </cdr:cNvSpPr>
      </cdr:nvSpPr>
      <cdr:spPr>
        <a:xfrm>
          <a:off x="914400" y="514350"/>
          <a:ext cx="1000125" cy="285750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(+)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8</xdr:col>
      <xdr:colOff>571500</xdr:colOff>
      <xdr:row>20</xdr:row>
      <xdr:rowOff>47625</xdr:rowOff>
    </xdr:to>
    <xdr:graphicFrame>
      <xdr:nvGraphicFramePr>
        <xdr:cNvPr id="1" name="Graf 1"/>
        <xdr:cNvGraphicFramePr/>
      </xdr:nvGraphicFramePr>
      <xdr:xfrm>
        <a:off x="28575" y="38100"/>
        <a:ext cx="60293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20</xdr:row>
      <xdr:rowOff>104775</xdr:rowOff>
    </xdr:from>
    <xdr:to>
      <xdr:col>8</xdr:col>
      <xdr:colOff>581025</xdr:colOff>
      <xdr:row>40</xdr:row>
      <xdr:rowOff>114300</xdr:rowOff>
    </xdr:to>
    <xdr:graphicFrame>
      <xdr:nvGraphicFramePr>
        <xdr:cNvPr id="2" name="Graf 2"/>
        <xdr:cNvGraphicFramePr/>
      </xdr:nvGraphicFramePr>
      <xdr:xfrm>
        <a:off x="47625" y="3343275"/>
        <a:ext cx="601980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666750</xdr:colOff>
      <xdr:row>0</xdr:row>
      <xdr:rowOff>38100</xdr:rowOff>
    </xdr:from>
    <xdr:to>
      <xdr:col>17</xdr:col>
      <xdr:colOff>533400</xdr:colOff>
      <xdr:row>20</xdr:row>
      <xdr:rowOff>47625</xdr:rowOff>
    </xdr:to>
    <xdr:graphicFrame>
      <xdr:nvGraphicFramePr>
        <xdr:cNvPr id="3" name="Graf 3"/>
        <xdr:cNvGraphicFramePr/>
      </xdr:nvGraphicFramePr>
      <xdr:xfrm>
        <a:off x="6153150" y="38100"/>
        <a:ext cx="6038850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676275</xdr:colOff>
      <xdr:row>20</xdr:row>
      <xdr:rowOff>114300</xdr:rowOff>
    </xdr:from>
    <xdr:to>
      <xdr:col>17</xdr:col>
      <xdr:colOff>523875</xdr:colOff>
      <xdr:row>40</xdr:row>
      <xdr:rowOff>133350</xdr:rowOff>
    </xdr:to>
    <xdr:graphicFrame>
      <xdr:nvGraphicFramePr>
        <xdr:cNvPr id="4" name="Graf 4"/>
        <xdr:cNvGraphicFramePr/>
      </xdr:nvGraphicFramePr>
      <xdr:xfrm>
        <a:off x="6162675" y="3352800"/>
        <a:ext cx="6019800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="120" zoomScaleNormal="120" zoomScalePageLayoutView="0" workbookViewId="0" topLeftCell="A1">
      <selection activeCell="B16" sqref="B16:I17"/>
    </sheetView>
  </sheetViews>
  <sheetFormatPr defaultColWidth="12.25390625" defaultRowHeight="12.75"/>
  <cols>
    <col min="1" max="1" width="10.25390625" style="0" customWidth="1"/>
    <col min="2" max="2" width="11.875" style="0" customWidth="1"/>
    <col min="3" max="9" width="10.75390625" style="0" customWidth="1"/>
    <col min="10" max="11" width="11.75390625" style="0" customWidth="1"/>
    <col min="12" max="12" width="14.25390625" style="0" customWidth="1"/>
  </cols>
  <sheetData>
    <row r="1" spans="1:12" ht="18">
      <c r="A1" s="94" t="s">
        <v>13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6"/>
    </row>
    <row r="2" spans="1:12" ht="16.5">
      <c r="A2" s="97" t="s">
        <v>16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9"/>
    </row>
    <row r="3" spans="1:12" ht="18.75" thickBot="1">
      <c r="A3" s="100" t="s">
        <v>18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2"/>
    </row>
    <row r="4" spans="1:12" ht="15.75">
      <c r="A4" s="66" t="s">
        <v>6</v>
      </c>
      <c r="B4" s="115" t="s">
        <v>9</v>
      </c>
      <c r="C4" s="105"/>
      <c r="D4" s="115" t="s">
        <v>3</v>
      </c>
      <c r="E4" s="105"/>
      <c r="F4" s="115" t="s">
        <v>5</v>
      </c>
      <c r="G4" s="106"/>
      <c r="H4" s="103" t="s">
        <v>4</v>
      </c>
      <c r="I4" s="104"/>
      <c r="J4" s="105" t="s">
        <v>10</v>
      </c>
      <c r="K4" s="105"/>
      <c r="L4" s="106"/>
    </row>
    <row r="5" spans="1:12" ht="13.5" thickBot="1">
      <c r="A5" s="1" t="s">
        <v>8</v>
      </c>
      <c r="B5" s="1" t="s">
        <v>2</v>
      </c>
      <c r="C5" s="2" t="s">
        <v>1</v>
      </c>
      <c r="D5" s="1" t="s">
        <v>2</v>
      </c>
      <c r="E5" s="2" t="s">
        <v>1</v>
      </c>
      <c r="F5" s="1" t="s">
        <v>2</v>
      </c>
      <c r="G5" s="3" t="s">
        <v>1</v>
      </c>
      <c r="H5" s="7" t="s">
        <v>2</v>
      </c>
      <c r="I5" s="8" t="s">
        <v>1</v>
      </c>
      <c r="J5" s="2" t="s">
        <v>2</v>
      </c>
      <c r="K5" s="2" t="s">
        <v>1</v>
      </c>
      <c r="L5" s="68" t="s">
        <v>11</v>
      </c>
    </row>
    <row r="6" spans="1:17" ht="12.75">
      <c r="A6" s="4">
        <v>1</v>
      </c>
      <c r="B6" s="11">
        <v>113.00000000000001</v>
      </c>
      <c r="C6" s="12">
        <v>1187068.150000001</v>
      </c>
      <c r="D6" s="11">
        <v>950854.141</v>
      </c>
      <c r="E6" s="12">
        <v>75.39999999999999</v>
      </c>
      <c r="F6" s="11">
        <v>0</v>
      </c>
      <c r="G6" s="13">
        <v>412592.59999999974</v>
      </c>
      <c r="H6" s="11">
        <v>405391.70000000007</v>
      </c>
      <c r="I6" s="13">
        <v>0</v>
      </c>
      <c r="J6" s="25">
        <f>+B6+D6+F6+H6</f>
        <v>1356358.841</v>
      </c>
      <c r="K6" s="25">
        <f>+C6+E6+G6+I6</f>
        <v>1599736.1500000008</v>
      </c>
      <c r="L6" s="26">
        <f>J6-K6</f>
        <v>-243377.30900000082</v>
      </c>
      <c r="P6" s="45"/>
      <c r="Q6" s="45"/>
    </row>
    <row r="7" spans="1:17" ht="12.75">
      <c r="A7" s="4">
        <v>2</v>
      </c>
      <c r="B7" s="11">
        <v>6765.674999999988</v>
      </c>
      <c r="C7" s="12">
        <v>882720.600000002</v>
      </c>
      <c r="D7" s="11">
        <v>743502.7050000011</v>
      </c>
      <c r="E7" s="12">
        <v>279.00899999999996</v>
      </c>
      <c r="F7" s="11">
        <v>0.1</v>
      </c>
      <c r="G7" s="13">
        <v>258178.49999999994</v>
      </c>
      <c r="H7" s="11">
        <v>249115.55000000016</v>
      </c>
      <c r="I7" s="13">
        <v>1182.2250000000001</v>
      </c>
      <c r="J7" s="25">
        <f>+B7+D7+F7+H7</f>
        <v>999384.0300000012</v>
      </c>
      <c r="K7" s="25">
        <f>+C7+E7+G7+I7</f>
        <v>1142360.334000002</v>
      </c>
      <c r="L7" s="26">
        <f>J7-K7</f>
        <v>-142976.3040000007</v>
      </c>
      <c r="P7" s="45"/>
      <c r="Q7" s="45"/>
    </row>
    <row r="8" spans="1:17" ht="13.5" thickBot="1">
      <c r="A8" s="1">
        <v>3</v>
      </c>
      <c r="B8" s="14">
        <v>15190.850000000019</v>
      </c>
      <c r="C8" s="15">
        <v>767753.525</v>
      </c>
      <c r="D8" s="14">
        <v>831787.9990000005</v>
      </c>
      <c r="E8" s="15">
        <v>0</v>
      </c>
      <c r="F8" s="14">
        <v>22.6</v>
      </c>
      <c r="G8" s="16">
        <v>218482.29999999993</v>
      </c>
      <c r="H8" s="14">
        <v>167119.19999999992</v>
      </c>
      <c r="I8" s="15">
        <v>3265.7750000000005</v>
      </c>
      <c r="J8" s="27">
        <f aca="true" t="shared" si="0" ref="J8:J17">+B8+D8+F8+H8</f>
        <v>1014120.6490000004</v>
      </c>
      <c r="K8" s="28">
        <f aca="true" t="shared" si="1" ref="K8:K17">+C8+E8+G8+I8</f>
        <v>989501.6</v>
      </c>
      <c r="L8" s="29">
        <f aca="true" t="shared" si="2" ref="L8:L17">J8-K8</f>
        <v>24619.049000000465</v>
      </c>
      <c r="P8" s="45"/>
      <c r="Q8" s="45"/>
    </row>
    <row r="9" spans="1:17" ht="12.75">
      <c r="A9" s="4">
        <v>4</v>
      </c>
      <c r="B9" s="11">
        <v>6737.3499999999985</v>
      </c>
      <c r="C9" s="12">
        <v>830208.3000000003</v>
      </c>
      <c r="D9" s="11">
        <v>635370.9980000001</v>
      </c>
      <c r="E9" s="12">
        <v>4060.450000000001</v>
      </c>
      <c r="F9" s="11">
        <v>1581.8</v>
      </c>
      <c r="G9" s="13">
        <v>233483.89999999988</v>
      </c>
      <c r="H9" s="11">
        <v>202612.04999999984</v>
      </c>
      <c r="I9" s="12">
        <v>4694.07</v>
      </c>
      <c r="J9" s="30">
        <f t="shared" si="0"/>
        <v>846302.198</v>
      </c>
      <c r="K9" s="25">
        <f t="shared" si="1"/>
        <v>1072446.7200000002</v>
      </c>
      <c r="L9" s="26">
        <f t="shared" si="2"/>
        <v>-226144.52200000023</v>
      </c>
      <c r="P9" s="45"/>
      <c r="Q9" s="45"/>
    </row>
    <row r="10" spans="1:17" ht="12.75">
      <c r="A10" s="4">
        <v>5</v>
      </c>
      <c r="B10" s="30">
        <v>18013.625000000004</v>
      </c>
      <c r="C10" s="25">
        <v>671639.6750000002</v>
      </c>
      <c r="D10" s="30">
        <v>833921.1910000001</v>
      </c>
      <c r="E10" s="25">
        <v>212.65</v>
      </c>
      <c r="F10" s="30">
        <v>1393.5999999999997</v>
      </c>
      <c r="G10" s="26">
        <v>301600.7999999999</v>
      </c>
      <c r="H10" s="30">
        <v>171166.89</v>
      </c>
      <c r="I10" s="25">
        <v>8020.505000000003</v>
      </c>
      <c r="J10" s="30">
        <f t="shared" si="0"/>
        <v>1024495.3060000001</v>
      </c>
      <c r="K10" s="25">
        <f t="shared" si="1"/>
        <v>981473.63</v>
      </c>
      <c r="L10" s="26">
        <f t="shared" si="2"/>
        <v>43021.676000000094</v>
      </c>
      <c r="P10" s="45"/>
      <c r="Q10" s="45"/>
    </row>
    <row r="11" spans="1:17" ht="13.5" thickBot="1">
      <c r="A11" s="4">
        <v>6</v>
      </c>
      <c r="B11" s="11">
        <v>4392.699999999998</v>
      </c>
      <c r="C11" s="12">
        <v>715367.9500000012</v>
      </c>
      <c r="D11" s="11">
        <v>536503.828</v>
      </c>
      <c r="E11" s="12">
        <v>1325.4499999999996</v>
      </c>
      <c r="F11" s="11">
        <v>2172.2</v>
      </c>
      <c r="G11" s="13">
        <v>180046.10000000003</v>
      </c>
      <c r="H11" s="11">
        <v>210753.7500000001</v>
      </c>
      <c r="I11" s="13">
        <v>1673.4250000000002</v>
      </c>
      <c r="J11" s="25">
        <f t="shared" si="0"/>
        <v>753822.478</v>
      </c>
      <c r="K11" s="25">
        <f t="shared" si="1"/>
        <v>898412.9250000012</v>
      </c>
      <c r="L11" s="29">
        <f t="shared" si="2"/>
        <v>-144590.4470000012</v>
      </c>
      <c r="P11" s="45"/>
      <c r="Q11" s="45"/>
    </row>
    <row r="12" spans="1:17" ht="12.75">
      <c r="A12" s="9">
        <v>7</v>
      </c>
      <c r="B12" s="17">
        <v>145.175</v>
      </c>
      <c r="C12" s="18">
        <v>733273.9500000005</v>
      </c>
      <c r="D12" s="17">
        <v>503302.9999999998</v>
      </c>
      <c r="E12" s="18">
        <v>0</v>
      </c>
      <c r="F12" s="17">
        <v>15.1</v>
      </c>
      <c r="G12" s="19">
        <v>316923.3999999998</v>
      </c>
      <c r="H12" s="17">
        <v>349328.4999999999</v>
      </c>
      <c r="I12" s="19">
        <v>0</v>
      </c>
      <c r="J12" s="31">
        <f t="shared" si="0"/>
        <v>852791.7749999997</v>
      </c>
      <c r="K12" s="31">
        <f t="shared" si="1"/>
        <v>1050197.3500000003</v>
      </c>
      <c r="L12" s="26">
        <f t="shared" si="2"/>
        <v>-197405.57500000065</v>
      </c>
      <c r="P12" s="45"/>
      <c r="Q12" s="45"/>
    </row>
    <row r="13" spans="1:17" ht="12.75">
      <c r="A13" s="4">
        <v>8</v>
      </c>
      <c r="B13" s="11">
        <v>127.07500000000002</v>
      </c>
      <c r="C13" s="12">
        <v>783723.675</v>
      </c>
      <c r="D13" s="11">
        <v>773825.5980000001</v>
      </c>
      <c r="E13" s="12">
        <v>0.025</v>
      </c>
      <c r="F13" s="11">
        <v>466.7</v>
      </c>
      <c r="G13" s="13">
        <v>255216.4999999997</v>
      </c>
      <c r="H13" s="11">
        <v>187564.45000000007</v>
      </c>
      <c r="I13" s="13">
        <v>206.625</v>
      </c>
      <c r="J13" s="25">
        <f>+B13+D13+F13+H13</f>
        <v>961983.8230000001</v>
      </c>
      <c r="K13" s="25">
        <f>+C13+E13+G13+I13</f>
        <v>1039146.8249999997</v>
      </c>
      <c r="L13" s="26">
        <f>J13-K13</f>
        <v>-77163.00199999963</v>
      </c>
      <c r="P13" s="45"/>
      <c r="Q13" s="45"/>
    </row>
    <row r="14" spans="1:17" ht="13.5" thickBot="1">
      <c r="A14" s="10">
        <v>9</v>
      </c>
      <c r="B14" s="14">
        <v>60.95000000000001</v>
      </c>
      <c r="C14" s="15">
        <v>1050270.4499999995</v>
      </c>
      <c r="D14" s="14">
        <v>879311.6550000007</v>
      </c>
      <c r="E14" s="15">
        <v>0</v>
      </c>
      <c r="F14" s="14">
        <v>123.19999999999997</v>
      </c>
      <c r="G14" s="16">
        <v>282820.09999999986</v>
      </c>
      <c r="H14" s="14">
        <v>186580.19999999998</v>
      </c>
      <c r="I14" s="16">
        <v>7.625</v>
      </c>
      <c r="J14" s="27">
        <f t="shared" si="0"/>
        <v>1066076.0050000006</v>
      </c>
      <c r="K14" s="28">
        <f t="shared" si="1"/>
        <v>1333098.1749999993</v>
      </c>
      <c r="L14" s="29">
        <f t="shared" si="2"/>
        <v>-267022.16999999876</v>
      </c>
      <c r="P14" s="45"/>
      <c r="Q14" s="45"/>
    </row>
    <row r="15" spans="1:17" ht="12.75">
      <c r="A15" s="4">
        <v>10</v>
      </c>
      <c r="B15" s="11">
        <v>806.95</v>
      </c>
      <c r="C15" s="12">
        <v>1135913.1250000005</v>
      </c>
      <c r="D15" s="11">
        <v>856479.1640000008</v>
      </c>
      <c r="E15" s="12">
        <v>236.45200000000003</v>
      </c>
      <c r="F15" s="11">
        <v>382.50000000000006</v>
      </c>
      <c r="G15" s="13">
        <v>279713.89999999985</v>
      </c>
      <c r="H15" s="11">
        <v>275368.2499999998</v>
      </c>
      <c r="I15" s="13">
        <v>0</v>
      </c>
      <c r="J15" s="25">
        <f t="shared" si="0"/>
        <v>1133036.8640000005</v>
      </c>
      <c r="K15" s="25">
        <f t="shared" si="1"/>
        <v>1415863.4770000004</v>
      </c>
      <c r="L15" s="26">
        <f t="shared" si="2"/>
        <v>-282826.6129999999</v>
      </c>
      <c r="P15" s="45"/>
      <c r="Q15" s="45"/>
    </row>
    <row r="16" spans="1:17" ht="12.75">
      <c r="A16" s="4">
        <v>11</v>
      </c>
      <c r="B16" s="11">
        <v>38743.975</v>
      </c>
      <c r="C16" s="12">
        <v>591568.3250000005</v>
      </c>
      <c r="D16" s="11">
        <v>472061.342</v>
      </c>
      <c r="E16" s="12">
        <v>25449.55100000001</v>
      </c>
      <c r="F16" s="11">
        <v>11353.2</v>
      </c>
      <c r="G16" s="13">
        <v>169253.8999999999</v>
      </c>
      <c r="H16" s="11">
        <v>216719.40000000002</v>
      </c>
      <c r="I16" s="13">
        <v>6834</v>
      </c>
      <c r="J16" s="25">
        <f t="shared" si="0"/>
        <v>738877.917</v>
      </c>
      <c r="K16" s="25">
        <f t="shared" si="1"/>
        <v>793105.7760000004</v>
      </c>
      <c r="L16" s="26">
        <f t="shared" si="2"/>
        <v>-54227.859000000404</v>
      </c>
      <c r="P16" s="45"/>
      <c r="Q16" s="45"/>
    </row>
    <row r="17" spans="1:17" ht="12.75">
      <c r="A17" s="5">
        <v>12</v>
      </c>
      <c r="B17" s="20">
        <v>29433.52499999999</v>
      </c>
      <c r="C17" s="21">
        <v>869573.2999999995</v>
      </c>
      <c r="D17" s="20">
        <v>721439.4770000005</v>
      </c>
      <c r="E17" s="21">
        <v>12036.253</v>
      </c>
      <c r="F17" s="20">
        <v>9286.200000000006</v>
      </c>
      <c r="G17" s="22">
        <v>336579.6000000001</v>
      </c>
      <c r="H17" s="20">
        <v>330345.5500000001</v>
      </c>
      <c r="I17" s="22">
        <v>4001.050000000001</v>
      </c>
      <c r="J17" s="23">
        <f t="shared" si="0"/>
        <v>1090504.7520000006</v>
      </c>
      <c r="K17" s="23">
        <f t="shared" si="1"/>
        <v>1222190.2029999995</v>
      </c>
      <c r="L17" s="24">
        <f t="shared" si="2"/>
        <v>-131685.45099999895</v>
      </c>
      <c r="P17" s="45"/>
      <c r="Q17" s="45"/>
    </row>
    <row r="18" spans="1:14" ht="13.5" thickBot="1">
      <c r="A18" s="6" t="s">
        <v>0</v>
      </c>
      <c r="B18" s="89">
        <f aca="true" t="shared" si="3" ref="B18:L18">SUM(B6:B17)</f>
        <v>120530.85</v>
      </c>
      <c r="C18" s="90">
        <f t="shared" si="3"/>
        <v>10219081.025000004</v>
      </c>
      <c r="D18" s="89">
        <f t="shared" si="3"/>
        <v>8738361.098000003</v>
      </c>
      <c r="E18" s="90">
        <f t="shared" si="3"/>
        <v>43675.24000000001</v>
      </c>
      <c r="F18" s="89">
        <f t="shared" si="3"/>
        <v>26797.200000000004</v>
      </c>
      <c r="G18" s="90">
        <f t="shared" si="3"/>
        <v>3244891.599999998</v>
      </c>
      <c r="H18" s="89">
        <f t="shared" si="3"/>
        <v>2952065.4900000007</v>
      </c>
      <c r="I18" s="90">
        <f t="shared" si="3"/>
        <v>29885.300000000003</v>
      </c>
      <c r="J18" s="89">
        <f t="shared" si="3"/>
        <v>11837754.638</v>
      </c>
      <c r="K18" s="91">
        <f t="shared" si="3"/>
        <v>13537533.165000005</v>
      </c>
      <c r="L18" s="90">
        <f t="shared" si="3"/>
        <v>-1699778.5270000007</v>
      </c>
      <c r="N18" s="45"/>
    </row>
    <row r="19" spans="1:12" s="42" customFormat="1" ht="12.75">
      <c r="A19" s="67" t="s">
        <v>12</v>
      </c>
      <c r="C19" s="41"/>
      <c r="D19" s="41"/>
      <c r="E19" s="41"/>
      <c r="F19" s="41"/>
      <c r="G19" s="41"/>
      <c r="H19" s="41"/>
      <c r="I19" s="41"/>
      <c r="J19" s="41"/>
      <c r="K19" s="107" t="s">
        <v>15</v>
      </c>
      <c r="L19" s="107"/>
    </row>
    <row r="20" spans="2:8" ht="13.5" thickBot="1">
      <c r="B20" s="45"/>
      <c r="D20" s="45"/>
      <c r="F20" s="45"/>
      <c r="H20" s="45"/>
    </row>
    <row r="21" spans="1:12" ht="12.75">
      <c r="A21" s="80" t="s">
        <v>6</v>
      </c>
      <c r="B21" s="112" t="s">
        <v>21</v>
      </c>
      <c r="C21" s="113"/>
      <c r="D21" s="113"/>
      <c r="E21" s="114"/>
      <c r="F21" s="83"/>
      <c r="G21" s="83"/>
      <c r="H21" s="83"/>
      <c r="I21" s="83"/>
      <c r="J21" s="108"/>
      <c r="K21" s="108"/>
      <c r="L21" s="83"/>
    </row>
    <row r="22" spans="1:12" ht="13.5" thickBot="1">
      <c r="A22" s="10" t="s">
        <v>8</v>
      </c>
      <c r="B22" s="1" t="s">
        <v>9</v>
      </c>
      <c r="C22" s="10" t="s">
        <v>3</v>
      </c>
      <c r="D22" s="2" t="s">
        <v>5</v>
      </c>
      <c r="E22" s="10" t="s">
        <v>4</v>
      </c>
      <c r="F22" s="84"/>
      <c r="G22" s="84"/>
      <c r="H22" s="84"/>
      <c r="I22" s="84"/>
      <c r="J22" s="84"/>
      <c r="K22" s="84"/>
      <c r="L22" s="84"/>
    </row>
    <row r="23" spans="1:12" ht="12.75">
      <c r="A23" s="4">
        <v>1</v>
      </c>
      <c r="B23" s="32">
        <f>B6-C6</f>
        <v>-1186955.150000001</v>
      </c>
      <c r="C23" s="33">
        <f>D6-E6</f>
        <v>950778.7409999999</v>
      </c>
      <c r="D23" s="34">
        <f>F6-G6</f>
        <v>-412592.59999999974</v>
      </c>
      <c r="E23" s="33">
        <f>H6-I6</f>
        <v>405391.70000000007</v>
      </c>
      <c r="F23" s="85"/>
      <c r="G23" s="85"/>
      <c r="H23" s="85"/>
      <c r="I23" s="85"/>
      <c r="J23" s="85"/>
      <c r="K23" s="85"/>
      <c r="L23" s="85"/>
    </row>
    <row r="24" spans="1:12" ht="12.75">
      <c r="A24" s="4">
        <v>2</v>
      </c>
      <c r="B24" s="32">
        <f aca="true" t="shared" si="4" ref="B24:B34">B7-C7</f>
        <v>-875954.9250000019</v>
      </c>
      <c r="C24" s="33">
        <f aca="true" t="shared" si="5" ref="C24:C34">D7-E7</f>
        <v>743223.6960000012</v>
      </c>
      <c r="D24" s="34">
        <f aca="true" t="shared" si="6" ref="D24:D34">F7-G7</f>
        <v>-258178.39999999994</v>
      </c>
      <c r="E24" s="33">
        <f aca="true" t="shared" si="7" ref="E24:E34">H7-I7</f>
        <v>247933.32500000016</v>
      </c>
      <c r="F24" s="85"/>
      <c r="G24" s="85"/>
      <c r="H24" s="85"/>
      <c r="I24" s="85"/>
      <c r="J24" s="85"/>
      <c r="K24" s="85"/>
      <c r="L24" s="85"/>
    </row>
    <row r="25" spans="1:12" ht="13.5" thickBot="1">
      <c r="A25" s="1">
        <v>3</v>
      </c>
      <c r="B25" s="35">
        <f t="shared" si="4"/>
        <v>-752562.675</v>
      </c>
      <c r="C25" s="36">
        <f t="shared" si="5"/>
        <v>831787.9990000005</v>
      </c>
      <c r="D25" s="37">
        <f t="shared" si="6"/>
        <v>-218459.69999999992</v>
      </c>
      <c r="E25" s="36">
        <f t="shared" si="7"/>
        <v>163853.42499999993</v>
      </c>
      <c r="F25" s="85"/>
      <c r="G25" s="85"/>
      <c r="H25" s="85"/>
      <c r="I25" s="85"/>
      <c r="J25" s="85"/>
      <c r="K25" s="85"/>
      <c r="L25" s="85"/>
    </row>
    <row r="26" spans="1:12" ht="12.75">
      <c r="A26" s="4">
        <v>4</v>
      </c>
      <c r="B26" s="32">
        <f t="shared" si="4"/>
        <v>-823470.9500000003</v>
      </c>
      <c r="C26" s="33">
        <f t="shared" si="5"/>
        <v>631310.5480000002</v>
      </c>
      <c r="D26" s="34">
        <f t="shared" si="6"/>
        <v>-231902.0999999999</v>
      </c>
      <c r="E26" s="33">
        <f t="shared" si="7"/>
        <v>197917.97999999984</v>
      </c>
      <c r="F26" s="85"/>
      <c r="G26" s="85"/>
      <c r="H26" s="85"/>
      <c r="I26" s="85"/>
      <c r="J26" s="85"/>
      <c r="K26" s="85"/>
      <c r="L26" s="85"/>
    </row>
    <row r="27" spans="1:12" ht="12.75">
      <c r="A27" s="4">
        <v>5</v>
      </c>
      <c r="B27" s="32">
        <f t="shared" si="4"/>
        <v>-653626.0500000002</v>
      </c>
      <c r="C27" s="33">
        <f t="shared" si="5"/>
        <v>833708.5410000001</v>
      </c>
      <c r="D27" s="34">
        <f t="shared" si="6"/>
        <v>-300207.1999999999</v>
      </c>
      <c r="E27" s="33">
        <f t="shared" si="7"/>
        <v>163146.385</v>
      </c>
      <c r="F27" s="85"/>
      <c r="G27" s="85"/>
      <c r="H27" s="92"/>
      <c r="I27" s="85"/>
      <c r="J27" s="85"/>
      <c r="K27" s="85"/>
      <c r="L27" s="85"/>
    </row>
    <row r="28" spans="1:12" ht="13.5" thickBot="1">
      <c r="A28" s="4">
        <v>6</v>
      </c>
      <c r="B28" s="35">
        <f t="shared" si="4"/>
        <v>-710975.2500000013</v>
      </c>
      <c r="C28" s="36">
        <f t="shared" si="5"/>
        <v>535178.378</v>
      </c>
      <c r="D28" s="37">
        <f t="shared" si="6"/>
        <v>-177873.90000000002</v>
      </c>
      <c r="E28" s="36">
        <f t="shared" si="7"/>
        <v>209080.3250000001</v>
      </c>
      <c r="F28" s="85"/>
      <c r="G28" s="85"/>
      <c r="H28" s="85"/>
      <c r="I28" s="85"/>
      <c r="J28" s="85"/>
      <c r="K28" s="85"/>
      <c r="L28" s="85"/>
    </row>
    <row r="29" spans="1:12" ht="12.75">
      <c r="A29" s="9">
        <v>7</v>
      </c>
      <c r="B29" s="32">
        <f t="shared" si="4"/>
        <v>-733128.7750000005</v>
      </c>
      <c r="C29" s="33">
        <f t="shared" si="5"/>
        <v>503302.9999999998</v>
      </c>
      <c r="D29" s="34">
        <f t="shared" si="6"/>
        <v>-316908.2999999998</v>
      </c>
      <c r="E29" s="33">
        <f t="shared" si="7"/>
        <v>349328.4999999999</v>
      </c>
      <c r="F29" s="85"/>
      <c r="G29" s="85"/>
      <c r="H29" s="85"/>
      <c r="I29" s="85"/>
      <c r="J29" s="85"/>
      <c r="K29" s="85"/>
      <c r="L29" s="85"/>
    </row>
    <row r="30" spans="1:12" ht="12.75">
      <c r="A30" s="4">
        <v>8</v>
      </c>
      <c r="B30" s="32">
        <f t="shared" si="4"/>
        <v>-783596.6000000001</v>
      </c>
      <c r="C30" s="33">
        <f t="shared" si="5"/>
        <v>773825.5730000001</v>
      </c>
      <c r="D30" s="34">
        <f t="shared" si="6"/>
        <v>-254749.7999999997</v>
      </c>
      <c r="E30" s="33">
        <f t="shared" si="7"/>
        <v>187357.82500000007</v>
      </c>
      <c r="F30" s="85"/>
      <c r="G30" s="85"/>
      <c r="H30" s="85"/>
      <c r="I30" s="85"/>
      <c r="J30" s="85"/>
      <c r="K30" s="85"/>
      <c r="L30" s="85"/>
    </row>
    <row r="31" spans="1:12" ht="13.5" thickBot="1">
      <c r="A31" s="1">
        <v>9</v>
      </c>
      <c r="B31" s="35">
        <f t="shared" si="4"/>
        <v>-1050209.4999999995</v>
      </c>
      <c r="C31" s="36">
        <f t="shared" si="5"/>
        <v>879311.6550000007</v>
      </c>
      <c r="D31" s="37">
        <f t="shared" si="6"/>
        <v>-282696.89999999985</v>
      </c>
      <c r="E31" s="36">
        <f t="shared" si="7"/>
        <v>186572.57499999998</v>
      </c>
      <c r="F31" s="85"/>
      <c r="G31" s="85"/>
      <c r="H31" s="85"/>
      <c r="I31" s="85"/>
      <c r="J31" s="85"/>
      <c r="K31" s="85"/>
      <c r="L31" s="85"/>
    </row>
    <row r="32" spans="1:12" ht="12.75">
      <c r="A32" s="4">
        <v>10</v>
      </c>
      <c r="B32" s="32">
        <f t="shared" si="4"/>
        <v>-1135106.1750000005</v>
      </c>
      <c r="C32" s="33">
        <f t="shared" si="5"/>
        <v>856242.7120000008</v>
      </c>
      <c r="D32" s="34">
        <f t="shared" si="6"/>
        <v>-279331.39999999985</v>
      </c>
      <c r="E32" s="33">
        <f t="shared" si="7"/>
        <v>275368.2499999998</v>
      </c>
      <c r="F32" s="85"/>
      <c r="G32" s="85"/>
      <c r="H32" s="85"/>
      <c r="I32" s="85"/>
      <c r="J32" s="85"/>
      <c r="K32" s="85"/>
      <c r="L32" s="85"/>
    </row>
    <row r="33" spans="1:12" ht="12.75">
      <c r="A33" s="4">
        <v>11</v>
      </c>
      <c r="B33" s="32">
        <f t="shared" si="4"/>
        <v>-552824.3500000006</v>
      </c>
      <c r="C33" s="33">
        <f t="shared" si="5"/>
        <v>446611.79099999997</v>
      </c>
      <c r="D33" s="34">
        <f t="shared" si="6"/>
        <v>-157900.6999999999</v>
      </c>
      <c r="E33" s="33">
        <f t="shared" si="7"/>
        <v>209885.40000000002</v>
      </c>
      <c r="F33" s="85"/>
      <c r="G33" s="85"/>
      <c r="H33" s="85"/>
      <c r="I33" s="85"/>
      <c r="J33" s="85"/>
      <c r="K33" s="85"/>
      <c r="L33" s="85"/>
    </row>
    <row r="34" spans="1:12" ht="13.5" thickBot="1">
      <c r="A34" s="1">
        <v>12</v>
      </c>
      <c r="B34" s="35">
        <f t="shared" si="4"/>
        <v>-840139.7749999994</v>
      </c>
      <c r="C34" s="36">
        <f t="shared" si="5"/>
        <v>709403.2240000005</v>
      </c>
      <c r="D34" s="37">
        <f t="shared" si="6"/>
        <v>-327293.4000000001</v>
      </c>
      <c r="E34" s="36">
        <f t="shared" si="7"/>
        <v>326344.5000000001</v>
      </c>
      <c r="F34" s="85"/>
      <c r="G34" s="85"/>
      <c r="H34" s="85"/>
      <c r="I34" s="85"/>
      <c r="J34" s="85"/>
      <c r="K34" s="85"/>
      <c r="L34" s="85"/>
    </row>
    <row r="35" spans="1:12" ht="13.5" thickBot="1">
      <c r="A35" s="6" t="s">
        <v>0</v>
      </c>
      <c r="B35" s="38">
        <f>SUM(B23:B34)</f>
        <v>-10098550.175000004</v>
      </c>
      <c r="C35" s="39">
        <f>SUM(C23:C34)</f>
        <v>8694685.858000005</v>
      </c>
      <c r="D35" s="40">
        <f>SUM(D23:D34)</f>
        <v>-3218094.3999999985</v>
      </c>
      <c r="E35" s="87">
        <f>SUM(E23:E34)</f>
        <v>2922180.1900000004</v>
      </c>
      <c r="F35" s="86"/>
      <c r="G35" s="86"/>
      <c r="H35" s="86"/>
      <c r="I35" s="86"/>
      <c r="J35" s="25"/>
      <c r="K35" s="25"/>
      <c r="L35" s="25"/>
    </row>
    <row r="37" ht="13.5" thickBot="1"/>
    <row r="38" spans="1:9" ht="13.5" thickBot="1">
      <c r="A38" s="81" t="s">
        <v>6</v>
      </c>
      <c r="B38" s="109" t="s">
        <v>19</v>
      </c>
      <c r="C38" s="110"/>
      <c r="D38" s="110"/>
      <c r="E38" s="111"/>
      <c r="G38" s="109" t="s">
        <v>20</v>
      </c>
      <c r="H38" s="110"/>
      <c r="I38" s="111"/>
    </row>
    <row r="39" spans="1:9" ht="13.5" thickBot="1">
      <c r="A39" s="70" t="s">
        <v>8</v>
      </c>
      <c r="B39" s="69" t="s">
        <v>9</v>
      </c>
      <c r="C39" s="70" t="s">
        <v>3</v>
      </c>
      <c r="D39" s="71" t="s">
        <v>5</v>
      </c>
      <c r="E39" s="70" t="s">
        <v>4</v>
      </c>
      <c r="G39" s="72" t="s">
        <v>2</v>
      </c>
      <c r="H39" s="73" t="s">
        <v>1</v>
      </c>
      <c r="I39" s="73" t="s">
        <v>7</v>
      </c>
    </row>
    <row r="40" spans="1:10" ht="12.75">
      <c r="A40" s="75">
        <v>1</v>
      </c>
      <c r="B40" s="32">
        <v>-620042.765</v>
      </c>
      <c r="C40" s="33">
        <v>651430.5390000001</v>
      </c>
      <c r="D40" s="34">
        <v>-306126.79999999976</v>
      </c>
      <c r="E40" s="33">
        <v>199126.22500000006</v>
      </c>
      <c r="G40" s="30">
        <v>863640.8430000002</v>
      </c>
      <c r="H40" s="26">
        <v>939253.6439999997</v>
      </c>
      <c r="I40" s="26">
        <v>-75612.80099999951</v>
      </c>
      <c r="J40" s="45"/>
    </row>
    <row r="41" spans="1:10" ht="12.75">
      <c r="A41" s="75">
        <v>2</v>
      </c>
      <c r="B41" s="32">
        <v>-421787.07500000054</v>
      </c>
      <c r="C41" s="33">
        <v>375635.4270000003</v>
      </c>
      <c r="D41" s="34">
        <v>-283662.80000000005</v>
      </c>
      <c r="E41" s="33">
        <v>57606.22499999994</v>
      </c>
      <c r="G41" s="30">
        <v>483554.98100000026</v>
      </c>
      <c r="H41" s="26">
        <v>755763.2040000006</v>
      </c>
      <c r="I41" s="26">
        <v>-272208.22300000035</v>
      </c>
      <c r="J41" s="45"/>
    </row>
    <row r="42" spans="1:10" ht="13.5" thickBot="1">
      <c r="A42" s="69">
        <v>3</v>
      </c>
      <c r="B42" s="35">
        <v>-569401.935</v>
      </c>
      <c r="C42" s="36">
        <v>445040.62299999956</v>
      </c>
      <c r="D42" s="37">
        <v>-173321.50000000032</v>
      </c>
      <c r="E42" s="36">
        <v>7222.075000000026</v>
      </c>
      <c r="G42" s="27">
        <v>538110.4429999996</v>
      </c>
      <c r="H42" s="29">
        <v>828571.1800000003</v>
      </c>
      <c r="I42" s="29">
        <v>-290460.73700000066</v>
      </c>
      <c r="J42" s="45"/>
    </row>
    <row r="43" spans="1:10" ht="12.75">
      <c r="A43" s="75">
        <v>4</v>
      </c>
      <c r="B43" s="32">
        <v>-267138.42000000004</v>
      </c>
      <c r="C43" s="33">
        <v>274725.242</v>
      </c>
      <c r="D43" s="34">
        <v>-80109.70000000016</v>
      </c>
      <c r="E43" s="33">
        <v>-36251.300000000076</v>
      </c>
      <c r="G43" s="30">
        <v>407540.0900000001</v>
      </c>
      <c r="H43" s="26">
        <v>516314.2680000003</v>
      </c>
      <c r="I43" s="26">
        <v>-108774.17800000019</v>
      </c>
      <c r="J43" s="45"/>
    </row>
    <row r="44" spans="1:10" ht="12.75">
      <c r="A44" s="75">
        <v>5</v>
      </c>
      <c r="B44" s="32">
        <v>-889904.9349999987</v>
      </c>
      <c r="C44" s="33">
        <v>570506.6869999995</v>
      </c>
      <c r="D44" s="34">
        <v>-168971.60000000003</v>
      </c>
      <c r="E44" s="33">
        <v>106569.525</v>
      </c>
      <c r="G44" s="30">
        <v>685880.8279999994</v>
      </c>
      <c r="H44" s="26">
        <v>1067681.1509999987</v>
      </c>
      <c r="I44" s="26">
        <v>-381800.3229999993</v>
      </c>
      <c r="J44" s="45"/>
    </row>
    <row r="45" spans="1:10" ht="13.5" thickBot="1">
      <c r="A45" s="75">
        <v>6</v>
      </c>
      <c r="B45" s="35">
        <v>-934758.9949999988</v>
      </c>
      <c r="C45" s="36">
        <v>494831.8250000004</v>
      </c>
      <c r="D45" s="37">
        <v>-158706.60000000003</v>
      </c>
      <c r="E45" s="36">
        <v>95863.10000000012</v>
      </c>
      <c r="G45" s="27">
        <v>603254.2250000006</v>
      </c>
      <c r="H45" s="29">
        <v>1106024.8949999989</v>
      </c>
      <c r="I45" s="29">
        <v>-502770.6699999983</v>
      </c>
      <c r="J45" s="45"/>
    </row>
    <row r="46" spans="1:10" ht="12.75">
      <c r="A46" s="74">
        <v>7</v>
      </c>
      <c r="B46" s="32">
        <v>-637018.0750000002</v>
      </c>
      <c r="C46" s="33">
        <v>606377.1629999998</v>
      </c>
      <c r="D46" s="34">
        <v>-294792.9000000003</v>
      </c>
      <c r="E46" s="33">
        <v>125390.70000000003</v>
      </c>
      <c r="G46" s="30">
        <v>736221.0669999998</v>
      </c>
      <c r="H46" s="26">
        <v>936264.1790000006</v>
      </c>
      <c r="I46" s="26">
        <v>-200043.11200000078</v>
      </c>
      <c r="J46" s="45"/>
    </row>
    <row r="47" spans="1:10" ht="12.75">
      <c r="A47" s="75">
        <v>8</v>
      </c>
      <c r="B47" s="32">
        <v>-682347.9650000007</v>
      </c>
      <c r="C47" s="33">
        <v>722543.0879999994</v>
      </c>
      <c r="D47" s="34">
        <v>-471001.50000000006</v>
      </c>
      <c r="E47" s="33">
        <v>216829.72499999992</v>
      </c>
      <c r="G47" s="30">
        <v>939409.0629999994</v>
      </c>
      <c r="H47" s="26">
        <v>1153385.7150000008</v>
      </c>
      <c r="I47" s="26">
        <v>-213976.6520000014</v>
      </c>
      <c r="J47" s="45"/>
    </row>
    <row r="48" spans="1:10" ht="13.5" thickBot="1">
      <c r="A48" s="69">
        <v>9</v>
      </c>
      <c r="B48" s="35">
        <v>-766901.6549999999</v>
      </c>
      <c r="C48" s="36">
        <v>539334.9350000003</v>
      </c>
      <c r="D48" s="37">
        <v>-314542.3000000002</v>
      </c>
      <c r="E48" s="36">
        <v>143156.42499999993</v>
      </c>
      <c r="G48" s="27">
        <v>684419.7950000002</v>
      </c>
      <c r="H48" s="29">
        <v>1083372.3900000001</v>
      </c>
      <c r="I48" s="29">
        <v>-398952.595</v>
      </c>
      <c r="J48" s="45"/>
    </row>
    <row r="49" spans="1:10" ht="12.75">
      <c r="A49" s="75">
        <v>10</v>
      </c>
      <c r="B49" s="32">
        <v>-1059334.905</v>
      </c>
      <c r="C49" s="33">
        <v>591159.1120000002</v>
      </c>
      <c r="D49" s="34">
        <v>-330601.89999999997</v>
      </c>
      <c r="E49" s="33">
        <v>199591.2250000001</v>
      </c>
      <c r="G49" s="30">
        <v>795114.9460000003</v>
      </c>
      <c r="H49" s="26">
        <v>1394301.4139999999</v>
      </c>
      <c r="I49" s="26">
        <v>-599186.4679999995</v>
      </c>
      <c r="J49" s="45"/>
    </row>
    <row r="50" spans="1:10" ht="12.75">
      <c r="A50" s="75">
        <v>11</v>
      </c>
      <c r="B50" s="32">
        <v>-885624.4199999999</v>
      </c>
      <c r="C50" s="33">
        <v>596791.4199999999</v>
      </c>
      <c r="D50" s="34">
        <v>-228333.60000000006</v>
      </c>
      <c r="E50" s="33">
        <v>160004.8250000001</v>
      </c>
      <c r="G50" s="30">
        <v>768997.85</v>
      </c>
      <c r="H50" s="26">
        <v>1126159.625</v>
      </c>
      <c r="I50" s="26">
        <v>-357161.775</v>
      </c>
      <c r="J50" s="45"/>
    </row>
    <row r="51" spans="1:10" ht="13.5" thickBot="1">
      <c r="A51" s="69">
        <v>12</v>
      </c>
      <c r="B51" s="35">
        <v>-1120159.9439999994</v>
      </c>
      <c r="C51" s="36">
        <v>884532.4650000007</v>
      </c>
      <c r="D51" s="37">
        <v>-397315.2999999996</v>
      </c>
      <c r="E51" s="36">
        <v>351554.025</v>
      </c>
      <c r="G51" s="43">
        <v>1239506.2650000008</v>
      </c>
      <c r="H51" s="44">
        <v>1520895.018999999</v>
      </c>
      <c r="I51" s="44">
        <v>-281388.7539999981</v>
      </c>
      <c r="J51" s="45"/>
    </row>
    <row r="52" spans="1:10" ht="13.5" thickBot="1">
      <c r="A52" s="69" t="s">
        <v>0</v>
      </c>
      <c r="B52" s="93">
        <f>SUM(B40:B51)</f>
        <v>-8854421.089</v>
      </c>
      <c r="C52" s="76">
        <f>SUM(C40:C51)</f>
        <v>6752908.5260000015</v>
      </c>
      <c r="D52" s="76">
        <f>SUM(D40:D51)</f>
        <v>-3207486.500000001</v>
      </c>
      <c r="E52" s="77">
        <f>SUM(E40:E51)</f>
        <v>1626662.7750000004</v>
      </c>
      <c r="G52" s="78">
        <f>SUM(G40:G51)</f>
        <v>8745650.396</v>
      </c>
      <c r="H52" s="82">
        <f>SUM(H40:H51)</f>
        <v>12427986.683999998</v>
      </c>
      <c r="I52" s="79">
        <f>SUM(I40:I51)</f>
        <v>-3682336.287999998</v>
      </c>
      <c r="J52" s="45"/>
    </row>
  </sheetData>
  <sheetProtection/>
  <mergeCells count="13">
    <mergeCell ref="J21:K21"/>
    <mergeCell ref="G38:I38"/>
    <mergeCell ref="B21:E21"/>
    <mergeCell ref="B38:E38"/>
    <mergeCell ref="B4:C4"/>
    <mergeCell ref="D4:E4"/>
    <mergeCell ref="F4:G4"/>
    <mergeCell ref="A1:L1"/>
    <mergeCell ref="A2:L2"/>
    <mergeCell ref="A3:L3"/>
    <mergeCell ref="H4:I4"/>
    <mergeCell ref="J4:L4"/>
    <mergeCell ref="K19:L19"/>
  </mergeCells>
  <printOptions/>
  <pageMargins left="0.7480314960629921" right="0.7480314960629921" top="0.984251968503937" bottom="1.1811023622047245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F25" sqref="F25"/>
    </sheetView>
  </sheetViews>
  <sheetFormatPr defaultColWidth="9.00390625" defaultRowHeight="12.75"/>
  <cols>
    <col min="1" max="1" width="9.75390625" style="47" bestFit="1" customWidth="1"/>
    <col min="2" max="2" width="9.75390625" style="0" bestFit="1" customWidth="1"/>
    <col min="3" max="3" width="12.375" style="0" customWidth="1"/>
    <col min="4" max="4" width="10.875" style="0" customWidth="1"/>
    <col min="5" max="5" width="10.625" style="0" customWidth="1"/>
    <col min="6" max="6" width="10.25390625" style="0" customWidth="1"/>
    <col min="7" max="7" width="10.875" style="0" customWidth="1"/>
    <col min="8" max="8" width="11.25390625" style="0" customWidth="1"/>
    <col min="9" max="9" width="11.875" style="0" customWidth="1"/>
  </cols>
  <sheetData>
    <row r="1" spans="1:9" ht="13.5" thickBot="1">
      <c r="A1" s="120" t="s">
        <v>14</v>
      </c>
      <c r="B1" s="120"/>
      <c r="C1" s="120"/>
      <c r="D1" s="120"/>
      <c r="E1" s="120"/>
      <c r="F1" s="120"/>
      <c r="G1" s="120"/>
      <c r="H1" s="120"/>
      <c r="I1" s="120"/>
    </row>
    <row r="2" spans="1:9" s="46" customFormat="1" ht="12.75">
      <c r="A2" s="59"/>
      <c r="B2" s="116" t="s">
        <v>9</v>
      </c>
      <c r="C2" s="117"/>
      <c r="D2" s="118" t="s">
        <v>3</v>
      </c>
      <c r="E2" s="118"/>
      <c r="F2" s="116" t="s">
        <v>5</v>
      </c>
      <c r="G2" s="117"/>
      <c r="H2" s="116" t="s">
        <v>4</v>
      </c>
      <c r="I2" s="119"/>
    </row>
    <row r="3" spans="1:9" s="46" customFormat="1" ht="12.75">
      <c r="A3" s="60" t="s">
        <v>6</v>
      </c>
      <c r="B3" s="48">
        <v>2019</v>
      </c>
      <c r="C3" s="51">
        <v>2018</v>
      </c>
      <c r="D3" s="48">
        <v>2019</v>
      </c>
      <c r="E3" s="51">
        <v>2018</v>
      </c>
      <c r="F3" s="48">
        <v>2019</v>
      </c>
      <c r="G3" s="51">
        <v>2018</v>
      </c>
      <c r="H3" s="48">
        <v>2019</v>
      </c>
      <c r="I3" s="51">
        <v>2018</v>
      </c>
    </row>
    <row r="4" spans="1:9" ht="12.75">
      <c r="A4" s="53">
        <v>1</v>
      </c>
      <c r="B4" s="49">
        <f>Hárok1!B23</f>
        <v>-1186955.150000001</v>
      </c>
      <c r="C4" s="52">
        <f>Hárok1!B40</f>
        <v>-620042.765</v>
      </c>
      <c r="D4" s="50">
        <f>Hárok1!C23</f>
        <v>950778.7409999999</v>
      </c>
      <c r="E4" s="50">
        <f>Hárok1!C40</f>
        <v>651430.5390000001</v>
      </c>
      <c r="F4" s="49">
        <f>Hárok1!D23</f>
        <v>-412592.59999999974</v>
      </c>
      <c r="G4" s="52">
        <f>Hárok1!D40</f>
        <v>-306126.79999999976</v>
      </c>
      <c r="H4" s="49">
        <f>Hárok1!E23</f>
        <v>405391.70000000007</v>
      </c>
      <c r="I4" s="54">
        <f>Hárok1!E40</f>
        <v>199126.22500000006</v>
      </c>
    </row>
    <row r="5" spans="1:9" ht="12.75">
      <c r="A5" s="53">
        <v>2</v>
      </c>
      <c r="B5" s="49">
        <f>Hárok1!B24</f>
        <v>-875954.9250000019</v>
      </c>
      <c r="C5" s="52">
        <f>Hárok1!B41</f>
        <v>-421787.07500000054</v>
      </c>
      <c r="D5" s="50">
        <f>Hárok1!C24</f>
        <v>743223.6960000012</v>
      </c>
      <c r="E5" s="50">
        <f>Hárok1!C41</f>
        <v>375635.4270000003</v>
      </c>
      <c r="F5" s="49">
        <f>Hárok1!D24</f>
        <v>-258178.39999999994</v>
      </c>
      <c r="G5" s="52">
        <f>Hárok1!D41</f>
        <v>-283662.80000000005</v>
      </c>
      <c r="H5" s="49">
        <f>Hárok1!E24</f>
        <v>247933.32500000016</v>
      </c>
      <c r="I5" s="54">
        <f>Hárok1!E41</f>
        <v>57606.22499999994</v>
      </c>
    </row>
    <row r="6" spans="1:9" ht="12.75">
      <c r="A6" s="53">
        <v>3</v>
      </c>
      <c r="B6" s="49">
        <f>Hárok1!B25</f>
        <v>-752562.675</v>
      </c>
      <c r="C6" s="52">
        <f>Hárok1!B42</f>
        <v>-569401.935</v>
      </c>
      <c r="D6" s="50">
        <f>Hárok1!C25</f>
        <v>831787.9990000005</v>
      </c>
      <c r="E6" s="50">
        <f>Hárok1!C42</f>
        <v>445040.62299999956</v>
      </c>
      <c r="F6" s="49">
        <f>Hárok1!D25</f>
        <v>-218459.69999999992</v>
      </c>
      <c r="G6" s="52">
        <f>Hárok1!D42</f>
        <v>-173321.50000000032</v>
      </c>
      <c r="H6" s="49">
        <f>Hárok1!E25</f>
        <v>163853.42499999993</v>
      </c>
      <c r="I6" s="54">
        <f>Hárok1!E42</f>
        <v>7222.075000000026</v>
      </c>
    </row>
    <row r="7" spans="1:9" ht="12.75">
      <c r="A7" s="53">
        <v>4</v>
      </c>
      <c r="B7" s="49">
        <f>Hárok1!B26</f>
        <v>-823470.9500000003</v>
      </c>
      <c r="C7" s="52">
        <f>Hárok1!B43</f>
        <v>-267138.42000000004</v>
      </c>
      <c r="D7" s="50">
        <f>Hárok1!C26</f>
        <v>631310.5480000002</v>
      </c>
      <c r="E7" s="50">
        <f>Hárok1!C43</f>
        <v>274725.242</v>
      </c>
      <c r="F7" s="49">
        <f>Hárok1!D26</f>
        <v>-231902.0999999999</v>
      </c>
      <c r="G7" s="52">
        <f>Hárok1!D43</f>
        <v>-80109.70000000016</v>
      </c>
      <c r="H7" s="49">
        <f>Hárok1!E26</f>
        <v>197917.97999999984</v>
      </c>
      <c r="I7" s="54">
        <f>Hárok1!E43</f>
        <v>-36251.300000000076</v>
      </c>
    </row>
    <row r="8" spans="1:9" ht="12.75">
      <c r="A8" s="53">
        <v>5</v>
      </c>
      <c r="B8" s="49">
        <f>Hárok1!B27</f>
        <v>-653626.0500000002</v>
      </c>
      <c r="C8" s="52">
        <f>Hárok1!B44</f>
        <v>-889904.9349999987</v>
      </c>
      <c r="D8" s="50">
        <f>Hárok1!C27</f>
        <v>833708.5410000001</v>
      </c>
      <c r="E8" s="50">
        <f>Hárok1!C44</f>
        <v>570506.6869999995</v>
      </c>
      <c r="F8" s="49">
        <f>Hárok1!D27</f>
        <v>-300207.1999999999</v>
      </c>
      <c r="G8" s="52">
        <f>Hárok1!D44</f>
        <v>-168971.60000000003</v>
      </c>
      <c r="H8" s="49">
        <f>Hárok1!E27</f>
        <v>163146.385</v>
      </c>
      <c r="I8" s="54">
        <f>Hárok1!E44</f>
        <v>106569.525</v>
      </c>
    </row>
    <row r="9" spans="1:9" ht="12.75">
      <c r="A9" s="53">
        <v>6</v>
      </c>
      <c r="B9" s="49">
        <f>Hárok1!B28</f>
        <v>-710975.2500000013</v>
      </c>
      <c r="C9" s="52">
        <f>Hárok1!B45</f>
        <v>-934758.9949999988</v>
      </c>
      <c r="D9" s="50">
        <f>Hárok1!C28</f>
        <v>535178.378</v>
      </c>
      <c r="E9" s="50">
        <f>Hárok1!C45</f>
        <v>494831.8250000004</v>
      </c>
      <c r="F9" s="49">
        <f>Hárok1!D28</f>
        <v>-177873.90000000002</v>
      </c>
      <c r="G9" s="52">
        <f>Hárok1!D45</f>
        <v>-158706.60000000003</v>
      </c>
      <c r="H9" s="49">
        <f>Hárok1!E28</f>
        <v>209080.3250000001</v>
      </c>
      <c r="I9" s="54">
        <f>Hárok1!E45</f>
        <v>95863.10000000012</v>
      </c>
    </row>
    <row r="10" spans="1:9" ht="12.75">
      <c r="A10" s="53">
        <v>7</v>
      </c>
      <c r="B10" s="49">
        <f>Hárok1!B29</f>
        <v>-733128.7750000005</v>
      </c>
      <c r="C10" s="52">
        <f>Hárok1!B46</f>
        <v>-637018.0750000002</v>
      </c>
      <c r="D10" s="50">
        <f>Hárok1!C29</f>
        <v>503302.9999999998</v>
      </c>
      <c r="E10" s="50">
        <f>Hárok1!C46</f>
        <v>606377.1629999998</v>
      </c>
      <c r="F10" s="49">
        <f>Hárok1!D29</f>
        <v>-316908.2999999998</v>
      </c>
      <c r="G10" s="52">
        <f>Hárok1!D46</f>
        <v>-294792.9000000003</v>
      </c>
      <c r="H10" s="49">
        <f>Hárok1!E29</f>
        <v>349328.4999999999</v>
      </c>
      <c r="I10" s="54">
        <f>Hárok1!E46</f>
        <v>125390.70000000003</v>
      </c>
    </row>
    <row r="11" spans="1:9" ht="12.75">
      <c r="A11" s="53">
        <v>8</v>
      </c>
      <c r="B11" s="49">
        <f>Hárok1!B30</f>
        <v>-783596.6000000001</v>
      </c>
      <c r="C11" s="52">
        <f>Hárok1!B47</f>
        <v>-682347.9650000007</v>
      </c>
      <c r="D11" s="50">
        <f>Hárok1!C30</f>
        <v>773825.5730000001</v>
      </c>
      <c r="E11" s="50">
        <f>Hárok1!C47</f>
        <v>722543.0879999994</v>
      </c>
      <c r="F11" s="49">
        <f>Hárok1!D30</f>
        <v>-254749.7999999997</v>
      </c>
      <c r="G11" s="52">
        <f>Hárok1!D47</f>
        <v>-471001.50000000006</v>
      </c>
      <c r="H11" s="49">
        <f>Hárok1!E30</f>
        <v>187357.82500000007</v>
      </c>
      <c r="I11" s="54">
        <f>Hárok1!E47</f>
        <v>216829.72499999992</v>
      </c>
    </row>
    <row r="12" spans="1:9" ht="12.75">
      <c r="A12" s="53">
        <v>9</v>
      </c>
      <c r="B12" s="49">
        <f>Hárok1!B31</f>
        <v>-1050209.4999999995</v>
      </c>
      <c r="C12" s="52">
        <f>Hárok1!B48</f>
        <v>-766901.6549999999</v>
      </c>
      <c r="D12" s="50">
        <f>Hárok1!C31</f>
        <v>879311.6550000007</v>
      </c>
      <c r="E12" s="50">
        <f>Hárok1!C48</f>
        <v>539334.9350000003</v>
      </c>
      <c r="F12" s="49">
        <f>Hárok1!D31</f>
        <v>-282696.89999999985</v>
      </c>
      <c r="G12" s="52">
        <f>Hárok1!D48</f>
        <v>-314542.3000000002</v>
      </c>
      <c r="H12" s="49">
        <f>Hárok1!E31</f>
        <v>186572.57499999998</v>
      </c>
      <c r="I12" s="54">
        <f>Hárok1!E48</f>
        <v>143156.42499999993</v>
      </c>
    </row>
    <row r="13" spans="1:9" ht="12.75">
      <c r="A13" s="53">
        <v>10</v>
      </c>
      <c r="B13" s="49">
        <f>Hárok1!B32</f>
        <v>-1135106.1750000005</v>
      </c>
      <c r="C13" s="52">
        <f>Hárok1!B49</f>
        <v>-1059334.905</v>
      </c>
      <c r="D13" s="50">
        <f>Hárok1!C32</f>
        <v>856242.7120000008</v>
      </c>
      <c r="E13" s="50">
        <f>Hárok1!C49</f>
        <v>591159.1120000002</v>
      </c>
      <c r="F13" s="49">
        <f>Hárok1!D32</f>
        <v>-279331.39999999985</v>
      </c>
      <c r="G13" s="52">
        <f>Hárok1!D49</f>
        <v>-330601.89999999997</v>
      </c>
      <c r="H13" s="49">
        <f>Hárok1!E32</f>
        <v>275368.2499999998</v>
      </c>
      <c r="I13" s="54">
        <f>Hárok1!E49</f>
        <v>199591.2250000001</v>
      </c>
    </row>
    <row r="14" spans="1:9" ht="12.75">
      <c r="A14" s="53">
        <v>11</v>
      </c>
      <c r="B14" s="49">
        <f>Hárok1!B33</f>
        <v>-552824.3500000006</v>
      </c>
      <c r="C14" s="52">
        <f>Hárok1!B50</f>
        <v>-885624.4199999999</v>
      </c>
      <c r="D14" s="50">
        <f>Hárok1!C33</f>
        <v>446611.79099999997</v>
      </c>
      <c r="E14" s="50">
        <f>Hárok1!C50</f>
        <v>596791.4199999999</v>
      </c>
      <c r="F14" s="49">
        <f>Hárok1!D33</f>
        <v>-157900.6999999999</v>
      </c>
      <c r="G14" s="52">
        <f>Hárok1!D50</f>
        <v>-228333.60000000006</v>
      </c>
      <c r="H14" s="49">
        <f>Hárok1!E33</f>
        <v>209885.40000000002</v>
      </c>
      <c r="I14" s="54">
        <f>Hárok1!E50</f>
        <v>160004.8250000001</v>
      </c>
    </row>
    <row r="15" spans="1:9" ht="12.75">
      <c r="A15" s="60">
        <v>12</v>
      </c>
      <c r="B15" s="62">
        <f>Hárok1!B34</f>
        <v>-840139.7749999994</v>
      </c>
      <c r="C15" s="63">
        <f>Hárok1!B51</f>
        <v>-1120159.9439999994</v>
      </c>
      <c r="D15" s="64">
        <f>Hárok1!C34</f>
        <v>709403.2240000005</v>
      </c>
      <c r="E15" s="64">
        <f>Hárok1!C51</f>
        <v>884532.4650000007</v>
      </c>
      <c r="F15" s="62">
        <f>Hárok1!D34</f>
        <v>-327293.4000000001</v>
      </c>
      <c r="G15" s="63">
        <f>Hárok1!D51</f>
        <v>-397315.2999999996</v>
      </c>
      <c r="H15" s="62">
        <f>Hárok1!E34</f>
        <v>326344.5000000001</v>
      </c>
      <c r="I15" s="65">
        <f>Hárok1!E51</f>
        <v>351554.025</v>
      </c>
    </row>
    <row r="16" spans="1:9" ht="13.5" thickBot="1">
      <c r="A16" s="61" t="s">
        <v>0</v>
      </c>
      <c r="B16" s="55">
        <f>SUM(B4:B15)</f>
        <v>-10098550.175000004</v>
      </c>
      <c r="C16" s="56">
        <f aca="true" t="shared" si="0" ref="C16:I16">SUM(C4:C15)</f>
        <v>-8854421.089</v>
      </c>
      <c r="D16" s="57">
        <f t="shared" si="0"/>
        <v>8694685.858000005</v>
      </c>
      <c r="E16" s="57">
        <f t="shared" si="0"/>
        <v>6752908.5260000015</v>
      </c>
      <c r="F16" s="55">
        <f t="shared" si="0"/>
        <v>-3218094.3999999985</v>
      </c>
      <c r="G16" s="56">
        <f t="shared" si="0"/>
        <v>-3207486.500000001</v>
      </c>
      <c r="H16" s="55">
        <f t="shared" si="0"/>
        <v>2922180.1900000004</v>
      </c>
      <c r="I16" s="58">
        <f t="shared" si="0"/>
        <v>1626662.7750000004</v>
      </c>
    </row>
    <row r="18" ht="12.75">
      <c r="A18" s="88" t="s">
        <v>17</v>
      </c>
    </row>
    <row r="19" spans="2:8" ht="12.75">
      <c r="B19" s="45"/>
      <c r="C19" s="45"/>
      <c r="D19" s="45"/>
      <c r="E19" s="45"/>
      <c r="F19" s="45"/>
      <c r="G19" s="45"/>
      <c r="H19" s="45"/>
    </row>
    <row r="21" spans="3:9" ht="12.75">
      <c r="C21" s="45"/>
      <c r="D21" s="45"/>
      <c r="E21" s="45"/>
      <c r="F21" s="45"/>
      <c r="G21" s="45"/>
      <c r="H21" s="45"/>
      <c r="I21" s="45"/>
    </row>
  </sheetData>
  <sheetProtection/>
  <mergeCells count="5">
    <mergeCell ref="B2:C2"/>
    <mergeCell ref="D2:E2"/>
    <mergeCell ref="F2:G2"/>
    <mergeCell ref="H2:I2"/>
    <mergeCell ref="A1:I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H49" sqref="H49"/>
    </sheetView>
  </sheetViews>
  <sheetFormatPr defaultColWidth="9.00390625" defaultRowHeight="12.75"/>
  <sheetData/>
  <sheetProtection sheet="1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SEPS,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Dudášik Stanislav</dc:creator>
  <cp:keywords/>
  <dc:description/>
  <cp:lastModifiedBy>Beňo Libor</cp:lastModifiedBy>
  <cp:lastPrinted>2016-05-27T11:13:11Z</cp:lastPrinted>
  <dcterms:created xsi:type="dcterms:W3CDTF">2005-04-22T10:33:11Z</dcterms:created>
  <dcterms:modified xsi:type="dcterms:W3CDTF">2020-01-15T10:20:07Z</dcterms:modified>
  <cp:category/>
  <cp:version/>
  <cp:contentType/>
  <cp:contentStatus/>
</cp:coreProperties>
</file>